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40" windowHeight="6285" tabRatio="601" activeTab="0"/>
  </bookViews>
  <sheets>
    <sheet name="CombinedEconomics" sheetId="1" r:id="rId1"/>
    <sheet name="Agreement" sheetId="2" r:id="rId2"/>
    <sheet name="MainMenu" sheetId="3" r:id="rId3"/>
    <sheet name="Numbers" sheetId="4" r:id="rId4"/>
    <sheet name="City-Ret1" sheetId="5" r:id="rId5"/>
    <sheet name="City Summaries" sheetId="6" r:id="rId6"/>
    <sheet name="County Summaries" sheetId="7" r:id="rId7"/>
    <sheet name="State Summaries" sheetId="8" r:id="rId8"/>
    <sheet name="City-Other CAFR-1" sheetId="9" r:id="rId9"/>
    <sheet name="County-Other CAFR-1" sheetId="10" r:id="rId10"/>
    <sheet name="State-Other CAFR-1" sheetId="11" r:id="rId11"/>
    <sheet name="State-Rev1" sheetId="12" r:id="rId12"/>
    <sheet name="CityEconImpact" sheetId="13" r:id="rId13"/>
    <sheet name="CountyEconImpact" sheetId="14" r:id="rId14"/>
    <sheet name="StateEconImpact" sheetId="15" r:id="rId15"/>
    <sheet name="County-Ret1" sheetId="16" r:id="rId16"/>
    <sheet name="State-Ret1" sheetId="17" r:id="rId17"/>
    <sheet name="City-Rev1" sheetId="18" r:id="rId18"/>
    <sheet name="County-Rev1" sheetId="19" r:id="rId19"/>
  </sheets>
  <definedNames>
    <definedName name="CityEmployeeRetirement">'City-Ret1'!$C$22</definedName>
    <definedName name="CityGovPortionRetirement">'City-Ret1'!$D$22</definedName>
    <definedName name="CityJobsCreated">'CityEconImpact'!$C$13</definedName>
    <definedName name="CityName">'City-Rev1'!$B$2</definedName>
    <definedName name="CityOtherCAFR1Nr">'City-Other CAFR-1'!$D$3</definedName>
    <definedName name="CityOtherCAFR2Nr">'City-Other CAFR-1'!$D$120</definedName>
    <definedName name="CityPerCapita">'CityEconImpact'!$D$4</definedName>
    <definedName name="CityPerCapitaBenefits">'CityEconImpact'!$D$11</definedName>
    <definedName name="CityPopulation">'CityEconImpact'!$C$14</definedName>
    <definedName name="CityRetNr">'City-Ret1'!$C$2</definedName>
    <definedName name="CityRevNr">'City-Rev1'!$D$3</definedName>
    <definedName name="CityTaxPayersRetirement">'City-Rev1'!$D$63</definedName>
    <definedName name="CityTotalEconomicActivity">'City Summaries'!$D$29</definedName>
    <definedName name="CityTotalSurpluses">'City Summaries'!$D$14</definedName>
    <definedName name="CountyGovPortion">'County-Ret1'!$D$22</definedName>
    <definedName name="CountyJobsCreated">'CountyEconImpact'!$C$13</definedName>
    <definedName name="CountyName">'County-Rev1'!$B$2</definedName>
    <definedName name="CountyOtherCAFR1Nr">'County-Other CAFR-1'!$D$3</definedName>
    <definedName name="CountyOtherCAFR2Nr">'County-Other CAFR-1'!$D$120</definedName>
    <definedName name="CountyPerCapita">'CountyEconImpact'!$D$4</definedName>
    <definedName name="CountyPerCapitaBenefits">'CountyEconImpact'!$D$11</definedName>
    <definedName name="CountyPopulation">'CountyEconImpact'!$C$14</definedName>
    <definedName name="CountyRetNr">'County-Ret1'!$C$2</definedName>
    <definedName name="CountyRevNr">'County-Rev1'!$D$2</definedName>
    <definedName name="CountyTotalEconomicActivity">'County Summaries'!$D$29</definedName>
    <definedName name="CountyTotalSurpluses">'County Summaries'!$D$14</definedName>
    <definedName name="CtyEmployeeRetirement">'County-Ret1'!$C$22</definedName>
    <definedName name="GrossStateProduct">'StateEconImpact'!$C$15</definedName>
    <definedName name="State_Other_CAFR_1">'State-Other CAFR-1'!$B$2</definedName>
    <definedName name="StateEmployeeRetirement">'State-Ret1'!$C$22</definedName>
    <definedName name="StateGovPortionRetirement">'State-Ret1'!$D$22</definedName>
    <definedName name="StateJobsCreated">'StateEconImpact'!$C$12</definedName>
    <definedName name="StateName">'State-Rev1'!$B$2</definedName>
    <definedName name="StateOtherCAFR1Nr">'State-Other CAFR-1'!$D$2</definedName>
    <definedName name="StateOtherCAFR2Name">'State-Other CAFR-1'!$B$118</definedName>
    <definedName name="StateOtherCAFR2Nr">'State-Other CAFR-1'!$D$118</definedName>
    <definedName name="StatePerCapita">'StateEconImpact'!$D$4</definedName>
    <definedName name="StatePerCapitaBenefits">'StateEconImpact'!$D$10</definedName>
    <definedName name="StatePopulation">'StateEconImpact'!$C$14</definedName>
    <definedName name="StateRetNr">'State-Ret1'!$C$2</definedName>
    <definedName name="StateRevNr">'State-Rev1'!$D$2</definedName>
    <definedName name="StateTotalEconomicActivity">'State Summaries'!$D$29</definedName>
    <definedName name="StateTotalSurpluses">'State Summaries'!$D$14</definedName>
    <definedName name="TotalCityOtherCAFR2Surpluses">'City-Other CAFR-1'!$D$231</definedName>
    <definedName name="TotalCitySurpluses">'City-Rev1'!$D$127</definedName>
    <definedName name="TotalCountyOtherCAFR1Surpluses">'County-Other CAFR-1'!$D$114</definedName>
    <definedName name="TotalCountyOtherCAFR2Surpluses">'County-Other CAFR-1'!$D$231</definedName>
    <definedName name="TotalCountySurpluses">'County-Rev1'!$D$109</definedName>
    <definedName name="TotalEconomicActivity">'State Summaries'!$D$29</definedName>
    <definedName name="TotalStateOtherCAFR1">'State-Other CAFR-1'!$D$113</definedName>
    <definedName name="TotalStateOtherCAFR2">'State-Other CAFR-1'!$D$229</definedName>
    <definedName name="TotalStateOtherCAFRSurpluses">'State-Other CAFR-1'!$D$229</definedName>
    <definedName name="TotalStateSurpluses">'State-Rev1'!$D$116</definedName>
    <definedName name="TotCityOtherCAFR1Surpluses">'City-Other CAFR-1'!$D$114</definedName>
  </definedNames>
  <calcPr fullCalcOnLoad="1"/>
</workbook>
</file>

<file path=xl/sharedStrings.xml><?xml version="1.0" encoding="utf-8"?>
<sst xmlns="http://schemas.openxmlformats.org/spreadsheetml/2006/main" count="651" uniqueCount="216">
  <si>
    <t xml:space="preserve">You are responsible for obtaining access to this program and that access may involve third party fees (such as Internet service provider or airtime charges). You are responsible for those fees. In addition, you must provide and are responsible for all equipment necessary to access the program. In addition, you understand that in order to use this program you need to have Microsoft Excel on your computer which you must obtain at your own expense. </t>
  </si>
  <si>
    <t>3. USE OF THE PROGRAM:</t>
  </si>
  <si>
    <t>b. upload, post, email, transmit or otherwise include the program or portions thereof in any communicationl or dealings that you do not have a right to make available under any law or under contractual or fiduciary relationships (such as inside information, proprietary and confidential information learned or disclosed as part of employment relationships or under nondisclosure agreements);</t>
  </si>
  <si>
    <t>c. upload, post, email, transmit or otherwise make available the program, portions or results obtained from its use in which there is a communication or dealings that infringes any patent, trademark, trade secret, copyright or other proprietary rights ("Rights") of any party;</t>
  </si>
  <si>
    <t>a. upload, post, email, transmit or otherwise make available any or part of the program and/or the results obtained from its use and  transmit this to others in any form that is unlawful, harmful, threatening, abusive, harassing, tortious, defamatory, vulgar, obscene, libelous, invasive of another's privacy, hateful, or racially, ethnically or otherwise objectionable;</t>
  </si>
  <si>
    <t>You agree to not use the program, portions thereof, and/or the results obtained from the use of the program to:</t>
  </si>
  <si>
    <t>4. INDEMNITY</t>
  </si>
  <si>
    <t>You agree to indemnify and hold CAFRman harmless from any claim or demand, including reasonable attorneys' fees, made by any third party due to or arising out of your use of the program, portions thereof, or results obtained from its use and include the above if submitted, posted, transmited or made available to others.</t>
  </si>
  <si>
    <t>You agree not to reproduce, duplicate, copy, sell, resell or exploit for any commercial purposes, any portion of the program, including the results obtained from the use of the program, or access to the program.</t>
  </si>
  <si>
    <t>5. NO RESALE OF PROGRAM OR SERVICE FOR ITS USE</t>
  </si>
  <si>
    <t>CAFARman reserves the right at any time and from time to time to modify or discontinue, temporarily or permanently, the program (or any part thereof) or access thereto, with or without notice. You agree that CAFRman shall not be liable to you or to any third party for any modification, suspension or discontinuance of providing the program.</t>
  </si>
  <si>
    <t>6. MODIFICATIONS TO SERVICE</t>
  </si>
  <si>
    <t>f. "stalk" or otherwise harass another in any manner based on the results obtained from the use of this program.</t>
  </si>
  <si>
    <t>In order to participate in the use of this program you must agree to the following conditions, which are pretty much standard for internet users, web sites, internet service providers, advertisers, and others who create and provide data and services to others.</t>
  </si>
  <si>
    <t>CAFRman and the cafrman.com site provides this program "AS-IS" and that CAFRman assumes no responsibility for the timeliness, deletion, mis-delivery or failure to store or make available any of the files or results from the use of this program.</t>
  </si>
  <si>
    <t>By going on to use this program, you are agreeing to the above provisions.</t>
  </si>
  <si>
    <t>This program is provided for your use based on the provisions outlined in the Agreement worksheet continued in this workbook. You may review the Agreement by clicking on the button on the right------------------------------------------&gt;</t>
  </si>
  <si>
    <t xml:space="preserve">The sole purpose of this program is to assist those who are using the cafrman.com file: CAFR Excel Program.xls. This file contains the formulas that are used in the file referenced. </t>
  </si>
  <si>
    <r>
      <t xml:space="preserve">Prepared by </t>
    </r>
    <r>
      <rPr>
        <b/>
        <sz val="8"/>
        <color indexed="12"/>
        <rFont val="Verdana"/>
        <family val="2"/>
      </rPr>
      <t>CAF</t>
    </r>
    <r>
      <rPr>
        <b/>
        <sz val="8"/>
        <color indexed="10"/>
        <rFont val="Verdana"/>
        <family val="2"/>
      </rPr>
      <t>Rman</t>
    </r>
    <r>
      <rPr>
        <b/>
        <sz val="8"/>
        <rFont val="Verdana"/>
        <family val="2"/>
      </rPr>
      <t xml:space="preserve"> for use with the contents on www.cafrman.com of file CAFR Excel Program. xls.</t>
    </r>
  </si>
  <si>
    <t xml:space="preserve">Cafrman provides this program (File: CAFR Excel Program Formulas.xls) (hereafter refered to as "Program") to you, subject to the following condiitons which may be updated from time to time without notice to you. </t>
  </si>
  <si>
    <t>B</t>
  </si>
  <si>
    <t>C</t>
  </si>
  <si>
    <t>D</t>
  </si>
  <si>
    <t xml:space="preserve">E </t>
  </si>
  <si>
    <t>F</t>
  </si>
  <si>
    <t>Type</t>
  </si>
  <si>
    <t>Page</t>
  </si>
  <si>
    <t>Name of Organization</t>
  </si>
  <si>
    <t>Investments From the Combined Balance Sheet</t>
  </si>
  <si>
    <t>Notes</t>
  </si>
  <si>
    <t>Amount</t>
  </si>
  <si>
    <t>CAFR Page</t>
  </si>
  <si>
    <t>Total This Page…</t>
  </si>
  <si>
    <t>Total Investments…</t>
  </si>
  <si>
    <t>List of Investments By Fund</t>
  </si>
  <si>
    <t>Incl</t>
  </si>
  <si>
    <t>Potential Surpluses</t>
  </si>
  <si>
    <t>REV2 - Continuation Sheet</t>
  </si>
  <si>
    <t>Total From Previous Page…</t>
  </si>
  <si>
    <t>Rev2</t>
  </si>
  <si>
    <t>Surpluses and Contributions Between Employees and Government</t>
  </si>
  <si>
    <t>Name of Retirement Plan</t>
  </si>
  <si>
    <t>Surpluses</t>
  </si>
  <si>
    <t>Employee Percent</t>
  </si>
  <si>
    <t>Government Percent</t>
  </si>
  <si>
    <t>Distribution Between Employees and Government</t>
  </si>
  <si>
    <t>Employee Portion</t>
  </si>
  <si>
    <t>Government Portion</t>
  </si>
  <si>
    <t>Surpluses Per Employee</t>
  </si>
  <si>
    <t>Employee Portion Per Employee</t>
  </si>
  <si>
    <t>Government Portion Per Employee</t>
  </si>
  <si>
    <t>S1</t>
  </si>
  <si>
    <t>C1</t>
  </si>
  <si>
    <t>State-Ret1</t>
  </si>
  <si>
    <t>State-Rev1</t>
  </si>
  <si>
    <t>City-Rev1</t>
  </si>
  <si>
    <t>County-Rev1</t>
  </si>
  <si>
    <t>County-Ret1</t>
  </si>
  <si>
    <t>Totals…</t>
  </si>
  <si>
    <t>Government Employees' Retirement Systems (surpluses only)..</t>
  </si>
  <si>
    <t>City-Ret1</t>
  </si>
  <si>
    <t>CY1</t>
  </si>
  <si>
    <t>Economic Principle</t>
  </si>
  <si>
    <t>Explanation</t>
  </si>
  <si>
    <t>Per Capita</t>
  </si>
  <si>
    <t>Family of 4</t>
  </si>
  <si>
    <t>Actual Refund</t>
  </si>
  <si>
    <t>Total Potential Surpluses</t>
  </si>
  <si>
    <t>Economic Output Multiplier (EOM)</t>
  </si>
  <si>
    <t xml:space="preserve">For every $1 of refund to the people the economic activity increases by $2. This is the increase in Gross State Product (GSP). Results in increased sales for local businesses. </t>
  </si>
  <si>
    <t>Economic Earnings Multiplier (EEM)</t>
  </si>
  <si>
    <t>For every $1 of refund to the people the wages paid to each household wage earner increases by $.50.</t>
  </si>
  <si>
    <t>Employment Ratio (ER)</t>
  </si>
  <si>
    <t>For each $100,000 in increased economic activity, one additional job is created</t>
  </si>
  <si>
    <t>Jobs Created</t>
  </si>
  <si>
    <t>All governments earn revenue based on the economic activity in their respective taxing jurisdiction. For every $1 of economic activity, the State receives revenue of approximately $.10. This increase in revenue should result in reduced taxes.</t>
  </si>
  <si>
    <t>Increase in Federal Revenues</t>
  </si>
  <si>
    <t xml:space="preserve">       State Economic Impact Analysis</t>
  </si>
  <si>
    <t>Name of Government</t>
  </si>
  <si>
    <t>State Population…</t>
  </si>
  <si>
    <t>Gross State Product (GSP)…</t>
  </si>
  <si>
    <t>From Economic Summary…</t>
  </si>
  <si>
    <t>Increase in GSP - Sales…</t>
  </si>
  <si>
    <t>The Federal government earns approximately $.20 on every $1 in economic activity.</t>
  </si>
  <si>
    <t xml:space="preserve">       State-Other CAFR -1</t>
  </si>
  <si>
    <t>S2</t>
  </si>
  <si>
    <t xml:space="preserve">       State-Other CAFR -2</t>
  </si>
  <si>
    <t>State-Other CAFR-2</t>
  </si>
  <si>
    <t>From  State Review (Rev1 Form)…</t>
  </si>
  <si>
    <t>State-Other CAFR-1…</t>
  </si>
  <si>
    <t>State-Other CAFR-2…</t>
  </si>
  <si>
    <t xml:space="preserve">     State Summary Data</t>
  </si>
  <si>
    <t>Total Potential Surpluses Summary</t>
  </si>
  <si>
    <t>Total Potential Surpluses…</t>
  </si>
  <si>
    <t>Total Increase in Economic Activity</t>
  </si>
  <si>
    <t>From  Above Summary…</t>
  </si>
  <si>
    <t>Employees' Portion of Retirement Surpluses:</t>
  </si>
  <si>
    <t>State Retirement Systems…</t>
  </si>
  <si>
    <t>Total Increase in Economic Activity…</t>
  </si>
  <si>
    <t>County Summary Data</t>
  </si>
  <si>
    <t>From  County Review (Rev1 Form)…</t>
  </si>
  <si>
    <t>County-Other CAFR-1…</t>
  </si>
  <si>
    <t>County-Other CAFR-2…</t>
  </si>
  <si>
    <t>County Retirement Systems…</t>
  </si>
  <si>
    <t>City Summary Data</t>
  </si>
  <si>
    <t>From  City Review (Rev1 Form)…</t>
  </si>
  <si>
    <t>City-Other CAFR-1…</t>
  </si>
  <si>
    <t>City-Other CAFR-2…</t>
  </si>
  <si>
    <t>City Retirement Systems…</t>
  </si>
  <si>
    <t xml:space="preserve">Amount </t>
  </si>
  <si>
    <t>(In Thousands)</t>
  </si>
  <si>
    <t>Numbers:</t>
  </si>
  <si>
    <t>State:</t>
  </si>
  <si>
    <t>State Rev1</t>
  </si>
  <si>
    <t>State Ret1</t>
  </si>
  <si>
    <t>Basic Review Form</t>
  </si>
  <si>
    <t>Retirement Form</t>
  </si>
  <si>
    <t>StateEconImpact</t>
  </si>
  <si>
    <t>State Economic Impact Analysis</t>
  </si>
  <si>
    <t>Regular</t>
  </si>
  <si>
    <t>Thousands</t>
  </si>
  <si>
    <t>Millions</t>
  </si>
  <si>
    <t>X</t>
  </si>
  <si>
    <t>County:</t>
  </si>
  <si>
    <t>County Rev1</t>
  </si>
  <si>
    <t>County Ret1</t>
  </si>
  <si>
    <t>State-Other CAFR-1</t>
  </si>
  <si>
    <t>Other CAFR Basic Review Form</t>
  </si>
  <si>
    <t>State Summaries</t>
  </si>
  <si>
    <t>Summary Form</t>
  </si>
  <si>
    <t>(Place an "X" in appropriate Column)</t>
  </si>
  <si>
    <t>County Summaries</t>
  </si>
  <si>
    <t>CountyEconImpact</t>
  </si>
  <si>
    <t>County Economic Impact Analysis</t>
  </si>
  <si>
    <t>County-Other CAFR-1</t>
  </si>
  <si>
    <t>County-Other CAFR-2</t>
  </si>
  <si>
    <t>City:</t>
  </si>
  <si>
    <t>City Rev1</t>
  </si>
  <si>
    <t>City Ret1</t>
  </si>
  <si>
    <t>City Summaries</t>
  </si>
  <si>
    <t>Combining Governments</t>
  </si>
  <si>
    <t>Economic Impact Analysis</t>
  </si>
  <si>
    <t>CityEconImpact</t>
  </si>
  <si>
    <t>City-Other CAFR-1</t>
  </si>
  <si>
    <t>City-Other CAFR-2</t>
  </si>
  <si>
    <t>City Economic Impact Analysis</t>
  </si>
  <si>
    <t>Number of Employees (Current and Retired)</t>
  </si>
  <si>
    <t xml:space="preserve">       County-Other CAFR -1</t>
  </si>
  <si>
    <t xml:space="preserve">       City-Other CAFR -1</t>
  </si>
  <si>
    <t>C2</t>
  </si>
  <si>
    <t xml:space="preserve">       County-Other CAFR -2</t>
  </si>
  <si>
    <t>CY2</t>
  </si>
  <si>
    <t xml:space="preserve">       City-Other CAFR -2</t>
  </si>
  <si>
    <t>County Unincorporated Population…</t>
  </si>
  <si>
    <t>Increase in County Revenues resulting in a Reduction in Taxes exceeding governments' holding and investing the funds.</t>
  </si>
  <si>
    <t>Increase in State Revenues</t>
  </si>
  <si>
    <t>The State government earns approximately $.10 on every $1 in economic activity.</t>
  </si>
  <si>
    <t xml:space="preserve">      County Economic Impact Analysis</t>
  </si>
  <si>
    <t>All governments earn revenue based on the economic activity in their respective taxing jurisdiction. For every $1 of economic activity, the County receives revenue of approximately $.08. This increase in revenue should result in reduced taxes.</t>
  </si>
  <si>
    <t>Increase in City Revenues resulting in a Reduction in Taxes exceeding governments' holding and investing the funds.</t>
  </si>
  <si>
    <t>All governments earn revenue based on the economic activity in their respective taxing jurisdiction. For every $1 of economic activity, the City receives revenue of approximately $.08. This increase in revenue should result in reduced taxes.</t>
  </si>
  <si>
    <t>City Population…</t>
  </si>
  <si>
    <t xml:space="preserve">               City Economic Impact Analysis</t>
  </si>
  <si>
    <t>General:</t>
  </si>
  <si>
    <r>
      <t xml:space="preserve">Rev 1 - </t>
    </r>
    <r>
      <rPr>
        <sz val="10"/>
        <rFont val="Verdana"/>
        <family val="2"/>
      </rPr>
      <t>This is the basic review form that determines the total potential surpluses</t>
    </r>
  </si>
  <si>
    <r>
      <t xml:space="preserve">Ret 1  - </t>
    </r>
    <r>
      <rPr>
        <sz val="10"/>
        <rFont val="Verdana"/>
        <family val="2"/>
      </rPr>
      <t>This is the retirement surplus form and makes computations as to the amount of retirement surpluses applicable to the taxpayers and government employees.</t>
    </r>
  </si>
  <si>
    <r>
      <t xml:space="preserve">City-Rev1 - </t>
    </r>
    <r>
      <rPr>
        <sz val="10"/>
        <rFont val="Verdana"/>
        <family val="2"/>
      </rPr>
      <t>for city governments (Can also be used for school districts</t>
    </r>
  </si>
  <si>
    <r>
      <t xml:space="preserve">State-Rev 1 - </t>
    </r>
    <r>
      <rPr>
        <sz val="10"/>
        <rFont val="Verdana"/>
        <family val="2"/>
      </rPr>
      <t>for State governments</t>
    </r>
  </si>
  <si>
    <r>
      <t xml:space="preserve">County-Rev1 - </t>
    </r>
    <r>
      <rPr>
        <sz val="10"/>
        <rFont val="Verdana"/>
        <family val="2"/>
      </rPr>
      <t>for county governments</t>
    </r>
  </si>
  <si>
    <r>
      <t>Economic Impact Analysis</t>
    </r>
    <r>
      <rPr>
        <sz val="10"/>
        <rFont val="Verdana"/>
        <family val="2"/>
      </rPr>
      <t xml:space="preserve"> - These forms automatically compute the economic impact when surpluses are return to the taxpayers. Only one or two data entries are required.</t>
    </r>
  </si>
  <si>
    <t>There are six basic forms used for all governments:</t>
  </si>
  <si>
    <t>Preparation</t>
  </si>
  <si>
    <r>
      <t xml:space="preserve">Summaries - </t>
    </r>
    <r>
      <rPr>
        <sz val="10"/>
        <rFont val="Verdana"/>
        <family val="2"/>
      </rPr>
      <t>These forms contain two summaries from the other forms.</t>
    </r>
  </si>
  <si>
    <t>(If there are any problems with the operation of this program please contact CAFRman at the Link shown.)</t>
  </si>
  <si>
    <r>
      <t xml:space="preserve">Amount                      </t>
    </r>
    <r>
      <rPr>
        <b/>
        <sz val="8"/>
        <color indexed="9"/>
        <rFont val="Arial"/>
        <family val="2"/>
      </rPr>
      <t>(In Thousands)</t>
    </r>
  </si>
  <si>
    <r>
      <t xml:space="preserve">Amount                       </t>
    </r>
    <r>
      <rPr>
        <b/>
        <sz val="8"/>
        <color indexed="9"/>
        <rFont val="Arial"/>
        <family val="2"/>
      </rPr>
      <t>(In Thousands)</t>
    </r>
  </si>
  <si>
    <t>Combined Economic Impact Analyses</t>
  </si>
  <si>
    <t>Main Menu - Instructions</t>
  </si>
  <si>
    <t>Increase in State Revenues resulting in a Reduction in Taxes exceeding governments holding and investing the funds.</t>
  </si>
  <si>
    <t>Contribution- Employee Percent</t>
  </si>
  <si>
    <t>County-Rev2</t>
  </si>
  <si>
    <t xml:space="preserve">  Jobs Created</t>
  </si>
  <si>
    <t xml:space="preserve">                                       TOTAL BENEFITS THE FIRST YEAR…</t>
  </si>
  <si>
    <t xml:space="preserve">                                           TOTAL BENEFITS THE FIRST YEAR…</t>
  </si>
  <si>
    <t>Combined Economic Impact Analysis</t>
  </si>
  <si>
    <t>State and County:</t>
  </si>
  <si>
    <t>State and City:</t>
  </si>
  <si>
    <t>Actual Refund Amounts:</t>
  </si>
  <si>
    <t>State…</t>
  </si>
  <si>
    <t>State …</t>
  </si>
  <si>
    <t>County…</t>
  </si>
  <si>
    <t>City…</t>
  </si>
  <si>
    <t>Total…</t>
  </si>
  <si>
    <t>Total Economic Benefits:</t>
  </si>
  <si>
    <t>Total Jobs Created:</t>
  </si>
  <si>
    <t>County Portion</t>
  </si>
  <si>
    <t>City Portion</t>
  </si>
  <si>
    <t>State, County and School District</t>
  </si>
  <si>
    <t>School District…</t>
  </si>
  <si>
    <t>Contact Cafrman</t>
  </si>
  <si>
    <t>The forms preparation takes you to the Review Guide accessible from www.cafrman.com. The explanation on the preparation of the form are the same for both this program and the downloadable computer program. However, the cells line-up may not be exactly the same, but the explanation should be enough to prepare the form. If there are any questions, contact Cafrman@cafrman.com.</t>
  </si>
  <si>
    <t>Go To Form</t>
  </si>
  <si>
    <r>
      <t xml:space="preserve">State-Ret 1 - </t>
    </r>
    <r>
      <rPr>
        <sz val="10"/>
        <rFont val="Verdana"/>
        <family val="2"/>
      </rPr>
      <t>for State governments</t>
    </r>
  </si>
  <si>
    <r>
      <t xml:space="preserve">County-Ret1 - </t>
    </r>
    <r>
      <rPr>
        <sz val="10"/>
        <rFont val="Verdana"/>
        <family val="2"/>
      </rPr>
      <t>for county governments</t>
    </r>
  </si>
  <si>
    <r>
      <t xml:space="preserve">City-Ret1 - </t>
    </r>
    <r>
      <rPr>
        <sz val="10"/>
        <rFont val="Verdana"/>
        <family val="2"/>
      </rPr>
      <t>for city governments (Can also be used for school districts</t>
    </r>
  </si>
  <si>
    <r>
      <t xml:space="preserve">Other CAFR Rev1 - </t>
    </r>
    <r>
      <rPr>
        <sz val="10"/>
        <rFont val="Verdana"/>
        <family val="2"/>
      </rPr>
      <t>This is the basic review form for other entities associated with the major governments but not included in their CAFR. It contains schedules to include two Other CAFRs for each government.</t>
    </r>
  </si>
  <si>
    <r>
      <t xml:space="preserve">County-Other CAFR-1 - </t>
    </r>
    <r>
      <rPr>
        <sz val="10"/>
        <rFont val="Verdana"/>
        <family val="2"/>
      </rPr>
      <t>for county governments</t>
    </r>
  </si>
  <si>
    <r>
      <t xml:space="preserve">State-Other CAFR-1 - </t>
    </r>
    <r>
      <rPr>
        <sz val="10"/>
        <rFont val="Verdana"/>
        <family val="2"/>
      </rPr>
      <t>for State governments</t>
    </r>
  </si>
  <si>
    <r>
      <t xml:space="preserve">City-Other CAFR-1 - </t>
    </r>
    <r>
      <rPr>
        <sz val="10"/>
        <rFont val="Verdana"/>
        <family val="2"/>
      </rPr>
      <t>for city governments (Can also be used for school districts)</t>
    </r>
  </si>
  <si>
    <t>Forms: (Worksheets)</t>
  </si>
  <si>
    <t>This is a copyrighted program and the use of this program is outlined in the Agreement contained herein. July 2001</t>
  </si>
  <si>
    <t>AGREEMENT</t>
  </si>
  <si>
    <t>1. ACCEPTANCE OF TERMS</t>
  </si>
  <si>
    <t>2. DESCRIPTION OF SERVICE</t>
  </si>
  <si>
    <t>d. upload, post, email, transmit or otherwise make available any material that contains software viruses or any other computer code, files or programs designed to interrupt, destroy or limit the functionality of any computer software or hardware or telecommunications equipment;</t>
  </si>
  <si>
    <t>e. intentionally or unintentionally violate any applicable local, state, national or international law, including, but not limited to, regulations promulgated by the U.S. Securities and Exchange Commission, any rules of any national or other securities exchange, including, without limitation, the New York Stock Exchange, the American Stock Exchange or the NASDAQ, and any regulations having the force of law;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</si>
</sst>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 numFmtId="169" formatCode="_(&quot;$&quot;* #,##0.0_);_(&quot;$&quot;* \(#,##0.0\);_(&quot;$&quot;* &quot;-&quot;??_);_(@_)"/>
    <numFmt numFmtId="170" formatCode="_(&quot;$&quot;* #,##0.000_);_(&quot;$&quot;* \(#,##0.000\);_(&quot;$&quot;* &quot;-&quot;??_);_(@_)"/>
    <numFmt numFmtId="171" formatCode="_(&quot;$&quot;* #,##0.0000_);_(&quot;$&quot;* \(#,##0.0000\);_(&quot;$&quot;* &quot;-&quot;??_);_(@_)"/>
  </numFmts>
  <fonts count="22">
    <font>
      <sz val="10"/>
      <name val="Verdana"/>
      <family val="2"/>
    </font>
    <font>
      <sz val="10"/>
      <name val="Arial"/>
      <family val="0"/>
    </font>
    <font>
      <b/>
      <sz val="10"/>
      <name val="Arial"/>
      <family val="2"/>
    </font>
    <font>
      <b/>
      <sz val="12"/>
      <name val="Arial"/>
      <family val="2"/>
    </font>
    <font>
      <b/>
      <sz val="9"/>
      <name val="Arial"/>
      <family val="2"/>
    </font>
    <font>
      <b/>
      <sz val="8"/>
      <name val="Arial"/>
      <family val="2"/>
    </font>
    <font>
      <b/>
      <sz val="8"/>
      <name val="Verdana"/>
      <family val="2"/>
    </font>
    <font>
      <sz val="8"/>
      <name val="Verdana"/>
      <family val="2"/>
    </font>
    <font>
      <b/>
      <sz val="11"/>
      <name val="Arial"/>
      <family val="2"/>
    </font>
    <font>
      <b/>
      <sz val="10"/>
      <name val="Verdana"/>
      <family val="2"/>
    </font>
    <font>
      <b/>
      <sz val="10"/>
      <color indexed="10"/>
      <name val="Arial"/>
      <family val="2"/>
    </font>
    <font>
      <b/>
      <sz val="9"/>
      <color indexed="9"/>
      <name val="Arial"/>
      <family val="2"/>
    </font>
    <font>
      <b/>
      <sz val="8"/>
      <color indexed="9"/>
      <name val="Arial"/>
      <family val="2"/>
    </font>
    <font>
      <b/>
      <sz val="8"/>
      <color indexed="10"/>
      <name val="Arial"/>
      <family val="2"/>
    </font>
    <font>
      <b/>
      <u val="single"/>
      <sz val="10"/>
      <name val="Verdana"/>
      <family val="2"/>
    </font>
    <font>
      <b/>
      <sz val="8"/>
      <color indexed="12"/>
      <name val="Verdana"/>
      <family val="2"/>
    </font>
    <font>
      <b/>
      <sz val="8"/>
      <color indexed="10"/>
      <name val="Verdana"/>
      <family val="2"/>
    </font>
    <font>
      <u val="single"/>
      <sz val="10"/>
      <color indexed="12"/>
      <name val="Verdana"/>
      <family val="2"/>
    </font>
    <font>
      <u val="single"/>
      <sz val="10"/>
      <color indexed="36"/>
      <name val="Verdana"/>
      <family val="2"/>
    </font>
    <font>
      <b/>
      <u val="single"/>
      <sz val="10"/>
      <color indexed="12"/>
      <name val="Verdana"/>
      <family val="2"/>
    </font>
    <font>
      <b/>
      <sz val="9"/>
      <name val="Verdana"/>
      <family val="2"/>
    </font>
    <font>
      <b/>
      <sz val="12"/>
      <name val="Verdana"/>
      <family val="2"/>
    </font>
  </fonts>
  <fills count="10">
    <fill>
      <patternFill/>
    </fill>
    <fill>
      <patternFill patternType="gray125"/>
    </fill>
    <fill>
      <patternFill patternType="solid">
        <fgColor indexed="22"/>
        <bgColor indexed="64"/>
      </patternFill>
    </fill>
    <fill>
      <patternFill patternType="solid">
        <fgColor indexed="41"/>
        <bgColor indexed="64"/>
      </patternFill>
    </fill>
    <fill>
      <patternFill patternType="mediumGray">
        <bgColor indexed="22"/>
      </patternFill>
    </fill>
    <fill>
      <patternFill patternType="solid">
        <fgColor indexed="9"/>
        <bgColor indexed="64"/>
      </patternFill>
    </fill>
    <fill>
      <patternFill patternType="solid">
        <fgColor indexed="48"/>
        <bgColor indexed="64"/>
      </patternFill>
    </fill>
    <fill>
      <patternFill patternType="solid">
        <fgColor indexed="27"/>
        <bgColor indexed="64"/>
      </patternFill>
    </fill>
    <fill>
      <patternFill patternType="mediumGray">
        <fgColor indexed="9"/>
        <bgColor indexed="22"/>
      </patternFill>
    </fill>
    <fill>
      <patternFill patternType="mediumGray">
        <fgColor indexed="22"/>
      </patternFill>
    </fill>
  </fills>
  <borders count="20">
    <border>
      <left/>
      <right/>
      <top/>
      <bottom/>
      <diagonal/>
    </border>
    <border>
      <left style="thin"/>
      <right style="thin"/>
      <top style="thin"/>
      <bottom style="thin"/>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color indexed="8"/>
      </left>
      <right style="thin"/>
      <top style="medium">
        <color indexed="10"/>
      </top>
      <bottom style="medium">
        <color indexed="10"/>
      </bottom>
    </border>
    <border>
      <left>
        <color indexed="63"/>
      </left>
      <right style="thin"/>
      <top>
        <color indexed="63"/>
      </top>
      <bottom style="thin"/>
    </border>
    <border>
      <left>
        <color indexed="63"/>
      </left>
      <right>
        <color indexed="63"/>
      </right>
      <top style="thin"/>
      <bottom style="thin"/>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medium">
        <color indexed="10"/>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258">
    <xf numFmtId="0" fontId="0" fillId="0" borderId="0" xfId="0" applyAlignment="1">
      <alignment/>
    </xf>
    <xf numFmtId="0" fontId="0" fillId="0" borderId="1" xfId="0" applyBorder="1" applyAlignment="1">
      <alignment/>
    </xf>
    <xf numFmtId="0" fontId="2" fillId="0" borderId="1" xfId="0" applyFont="1" applyBorder="1" applyAlignment="1">
      <alignment horizontal="center"/>
    </xf>
    <xf numFmtId="0" fontId="0" fillId="0" borderId="0" xfId="0" applyBorder="1" applyAlignment="1">
      <alignment/>
    </xf>
    <xf numFmtId="0" fontId="2" fillId="0" borderId="2" xfId="0" applyFont="1" applyBorder="1" applyAlignment="1">
      <alignment horizontal="right"/>
    </xf>
    <xf numFmtId="0" fontId="0" fillId="0" borderId="3" xfId="0" applyBorder="1" applyAlignment="1">
      <alignment/>
    </xf>
    <xf numFmtId="0" fontId="0" fillId="0" borderId="4" xfId="0" applyBorder="1" applyAlignment="1">
      <alignment/>
    </xf>
    <xf numFmtId="0" fontId="3" fillId="0" borderId="5" xfId="0" applyFont="1" applyBorder="1" applyAlignment="1">
      <alignment horizontal="center"/>
    </xf>
    <xf numFmtId="0" fontId="0" fillId="0" borderId="2" xfId="0" applyBorder="1" applyAlignment="1">
      <alignment/>
    </xf>
    <xf numFmtId="0" fontId="2" fillId="0" borderId="3" xfId="0" applyFont="1" applyBorder="1" applyAlignment="1">
      <alignment horizontal="right"/>
    </xf>
    <xf numFmtId="0" fontId="3" fillId="0" borderId="0" xfId="0" applyFont="1" applyAlignment="1">
      <alignment/>
    </xf>
    <xf numFmtId="0" fontId="2" fillId="0" borderId="3" xfId="0" applyFont="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xf>
    <xf numFmtId="0" fontId="4" fillId="2" borderId="1" xfId="0" applyFont="1" applyFill="1" applyBorder="1" applyAlignment="1">
      <alignment horizontal="center"/>
    </xf>
    <xf numFmtId="0" fontId="2" fillId="3" borderId="1" xfId="0" applyFont="1" applyFill="1" applyBorder="1" applyAlignment="1">
      <alignment horizontal="center"/>
    </xf>
    <xf numFmtId="49" fontId="0" fillId="2" borderId="1" xfId="0" applyNumberFormat="1" applyFill="1" applyBorder="1" applyAlignment="1">
      <alignment horizontal="center"/>
    </xf>
    <xf numFmtId="49" fontId="0" fillId="0" borderId="2" xfId="0" applyNumberFormat="1" applyBorder="1" applyAlignment="1">
      <alignment horizontal="center"/>
    </xf>
    <xf numFmtId="49" fontId="0" fillId="0" borderId="4" xfId="0" applyNumberFormat="1" applyBorder="1" applyAlignment="1">
      <alignment horizontal="center"/>
    </xf>
    <xf numFmtId="49" fontId="2" fillId="0" borderId="6" xfId="0" applyNumberFormat="1" applyFont="1" applyBorder="1" applyAlignment="1">
      <alignment horizontal="center"/>
    </xf>
    <xf numFmtId="49" fontId="2" fillId="3" borderId="1" xfId="0" applyNumberFormat="1" applyFont="1" applyFill="1" applyBorder="1" applyAlignment="1">
      <alignment horizontal="center"/>
    </xf>
    <xf numFmtId="0" fontId="2" fillId="2" borderId="1" xfId="0" applyFont="1" applyFill="1" applyBorder="1" applyAlignment="1" applyProtection="1">
      <alignment horizontal="center"/>
      <protection/>
    </xf>
    <xf numFmtId="0" fontId="2" fillId="0" borderId="6" xfId="0" applyFont="1" applyBorder="1" applyAlignment="1">
      <alignment/>
    </xf>
    <xf numFmtId="0" fontId="2" fillId="0" borderId="7" xfId="0" applyFont="1" applyBorder="1" applyAlignment="1">
      <alignment/>
    </xf>
    <xf numFmtId="0" fontId="5" fillId="0" borderId="1" xfId="0" applyFont="1" applyBorder="1" applyAlignment="1">
      <alignment horizontal="center" wrapText="1"/>
    </xf>
    <xf numFmtId="0" fontId="0" fillId="2" borderId="8" xfId="0" applyFill="1" applyBorder="1" applyAlignment="1">
      <alignment/>
    </xf>
    <xf numFmtId="0" fontId="0" fillId="2" borderId="9" xfId="0" applyFill="1" applyBorder="1" applyAlignment="1">
      <alignment/>
    </xf>
    <xf numFmtId="49" fontId="6" fillId="3" borderId="1" xfId="0" applyNumberFormat="1" applyFont="1" applyFill="1" applyBorder="1" applyAlignment="1" applyProtection="1">
      <alignment horizontal="center"/>
      <protection locked="0"/>
    </xf>
    <xf numFmtId="0" fontId="6" fillId="0" borderId="1" xfId="0" applyFont="1" applyBorder="1" applyAlignment="1">
      <alignment horizontal="center" wrapText="1"/>
    </xf>
    <xf numFmtId="0" fontId="6" fillId="3" borderId="1" xfId="0" applyFont="1" applyFill="1" applyBorder="1" applyAlignment="1" applyProtection="1">
      <alignment horizontal="right"/>
      <protection locked="0"/>
    </xf>
    <xf numFmtId="3" fontId="6" fillId="3" borderId="1" xfId="15" applyNumberFormat="1" applyFont="1" applyFill="1" applyBorder="1" applyAlignment="1" applyProtection="1">
      <alignment/>
      <protection locked="0"/>
    </xf>
    <xf numFmtId="3" fontId="6" fillId="3" borderId="1" xfId="0" applyNumberFormat="1" applyFont="1" applyFill="1" applyBorder="1" applyAlignment="1" applyProtection="1">
      <alignment/>
      <protection locked="0"/>
    </xf>
    <xf numFmtId="3" fontId="7" fillId="3" borderId="8" xfId="0" applyNumberFormat="1" applyFont="1" applyFill="1" applyBorder="1" applyAlignment="1" applyProtection="1">
      <alignment/>
      <protection locked="0"/>
    </xf>
    <xf numFmtId="0" fontId="5" fillId="0" borderId="1" xfId="0" applyFont="1" applyBorder="1" applyAlignment="1">
      <alignment horizontal="left"/>
    </xf>
    <xf numFmtId="0" fontId="8" fillId="0" borderId="1" xfId="0"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0" fontId="0" fillId="4" borderId="0" xfId="0" applyFill="1" applyAlignment="1">
      <alignment/>
    </xf>
    <xf numFmtId="0" fontId="8" fillId="0" borderId="5"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center" wrapText="1"/>
    </xf>
    <xf numFmtId="49" fontId="6" fillId="3" borderId="1" xfId="0" applyNumberFormat="1" applyFont="1" applyFill="1" applyBorder="1" applyAlignment="1">
      <alignment horizontal="center"/>
    </xf>
    <xf numFmtId="0" fontId="6" fillId="3" borderId="1" xfId="0" applyFont="1" applyFill="1" applyBorder="1" applyAlignment="1">
      <alignment/>
    </xf>
    <xf numFmtId="0" fontId="6" fillId="3" borderId="1" xfId="0" applyFont="1" applyFill="1" applyBorder="1" applyAlignment="1">
      <alignment horizontal="center"/>
    </xf>
    <xf numFmtId="3" fontId="6" fillId="3" borderId="1" xfId="0" applyNumberFormat="1" applyFont="1" applyFill="1" applyBorder="1" applyAlignment="1">
      <alignment/>
    </xf>
    <xf numFmtId="0" fontId="6" fillId="3" borderId="8" xfId="0" applyFont="1" applyFill="1" applyBorder="1" applyAlignment="1">
      <alignment/>
    </xf>
    <xf numFmtId="0" fontId="6" fillId="3" borderId="8" xfId="0" applyFont="1" applyFill="1" applyBorder="1" applyAlignment="1">
      <alignment horizontal="center"/>
    </xf>
    <xf numFmtId="3" fontId="6" fillId="3" borderId="8" xfId="0" applyNumberFormat="1" applyFont="1" applyFill="1" applyBorder="1" applyAlignment="1">
      <alignment/>
    </xf>
    <xf numFmtId="49" fontId="6" fillId="3" borderId="8" xfId="0" applyNumberFormat="1" applyFont="1" applyFill="1" applyBorder="1" applyAlignment="1">
      <alignment horizontal="center"/>
    </xf>
    <xf numFmtId="49" fontId="6" fillId="3" borderId="6" xfId="0" applyNumberFormat="1" applyFont="1" applyFill="1" applyBorder="1" applyAlignment="1">
      <alignment horizontal="center"/>
    </xf>
    <xf numFmtId="0" fontId="6" fillId="3" borderId="1" xfId="0" applyFont="1" applyFill="1" applyBorder="1" applyAlignment="1">
      <alignment horizontal="right"/>
    </xf>
    <xf numFmtId="0" fontId="6" fillId="3" borderId="5" xfId="0" applyFont="1" applyFill="1" applyBorder="1" applyAlignment="1">
      <alignment horizontal="center"/>
    </xf>
    <xf numFmtId="3" fontId="6" fillId="3" borderId="5" xfId="0" applyNumberFormat="1" applyFont="1" applyFill="1" applyBorder="1" applyAlignment="1">
      <alignment horizontal="center" wrapText="1"/>
    </xf>
    <xf numFmtId="49" fontId="6" fillId="3" borderId="5" xfId="0" applyNumberFormat="1" applyFont="1" applyFill="1" applyBorder="1" applyAlignment="1">
      <alignment horizontal="center"/>
    </xf>
    <xf numFmtId="0" fontId="6" fillId="3" borderId="1" xfId="0" applyFont="1" applyFill="1" applyBorder="1" applyAlignment="1" applyProtection="1">
      <alignment horizontal="center"/>
      <protection locked="0"/>
    </xf>
    <xf numFmtId="0" fontId="6" fillId="3" borderId="1" xfId="0" applyFont="1" applyFill="1" applyBorder="1" applyAlignment="1" applyProtection="1">
      <alignment/>
      <protection locked="0"/>
    </xf>
    <xf numFmtId="0" fontId="7" fillId="3" borderId="8" xfId="0" applyFont="1" applyFill="1" applyBorder="1" applyAlignment="1" applyProtection="1">
      <alignment/>
      <protection locked="0"/>
    </xf>
    <xf numFmtId="0" fontId="6" fillId="3" borderId="8" xfId="0" applyFont="1" applyFill="1" applyBorder="1" applyAlignment="1" applyProtection="1">
      <alignment horizontal="center"/>
      <protection locked="0"/>
    </xf>
    <xf numFmtId="49" fontId="7" fillId="3" borderId="8" xfId="0" applyNumberFormat="1" applyFont="1" applyFill="1" applyBorder="1" applyAlignment="1" applyProtection="1">
      <alignment horizontal="center"/>
      <protection locked="0"/>
    </xf>
    <xf numFmtId="0" fontId="5" fillId="0" borderId="5" xfId="0" applyFont="1" applyBorder="1" applyAlignment="1">
      <alignment horizontal="center"/>
    </xf>
    <xf numFmtId="0" fontId="5" fillId="0" borderId="5" xfId="0" applyFont="1" applyBorder="1" applyAlignment="1">
      <alignment horizontal="center" wrapText="1"/>
    </xf>
    <xf numFmtId="0" fontId="4" fillId="0" borderId="1" xfId="0" applyFont="1" applyBorder="1" applyAlignment="1">
      <alignment horizontal="right"/>
    </xf>
    <xf numFmtId="0" fontId="0" fillId="2" borderId="10" xfId="0" applyFill="1" applyBorder="1" applyAlignment="1">
      <alignment/>
    </xf>
    <xf numFmtId="0" fontId="0" fillId="2" borderId="0" xfId="0" applyFill="1" applyBorder="1" applyAlignment="1">
      <alignment/>
    </xf>
    <xf numFmtId="3" fontId="6" fillId="3" borderId="1" xfId="15" applyNumberFormat="1" applyFont="1" applyFill="1" applyBorder="1" applyAlignment="1">
      <alignment horizontal="right"/>
    </xf>
    <xf numFmtId="0" fontId="2" fillId="0" borderId="1" xfId="0" applyFont="1" applyBorder="1" applyAlignment="1">
      <alignment/>
    </xf>
    <xf numFmtId="49" fontId="7" fillId="3" borderId="1" xfId="0" applyNumberFormat="1" applyFont="1" applyFill="1" applyBorder="1" applyAlignment="1">
      <alignment horizontal="center"/>
    </xf>
    <xf numFmtId="49" fontId="7" fillId="3" borderId="6" xfId="0" applyNumberFormat="1" applyFont="1" applyFill="1" applyBorder="1" applyAlignment="1">
      <alignment horizontal="center"/>
    </xf>
    <xf numFmtId="3" fontId="5" fillId="0" borderId="1" xfId="0" applyNumberFormat="1" applyFont="1" applyBorder="1" applyAlignment="1">
      <alignment horizontal="center" wrapText="1"/>
    </xf>
    <xf numFmtId="38" fontId="4" fillId="0" borderId="1" xfId="0" applyNumberFormat="1" applyFont="1" applyBorder="1" applyAlignment="1">
      <alignment horizontal="right"/>
    </xf>
    <xf numFmtId="10" fontId="6" fillId="3" borderId="1" xfId="21" applyNumberFormat="1" applyFont="1" applyFill="1" applyBorder="1" applyAlignment="1">
      <alignment horizontal="right"/>
    </xf>
    <xf numFmtId="0" fontId="2" fillId="2" borderId="6" xfId="0" applyFont="1" applyFill="1" applyBorder="1" applyAlignment="1">
      <alignment/>
    </xf>
    <xf numFmtId="0" fontId="2" fillId="2" borderId="7" xfId="0" applyFont="1" applyFill="1" applyBorder="1" applyAlignment="1">
      <alignment/>
    </xf>
    <xf numFmtId="0" fontId="4" fillId="3" borderId="1" xfId="0" applyFont="1" applyFill="1" applyBorder="1" applyAlignment="1">
      <alignment horizontal="center"/>
    </xf>
    <xf numFmtId="0" fontId="10" fillId="0" borderId="1" xfId="0" applyFont="1" applyBorder="1" applyAlignment="1">
      <alignment vertical="center"/>
    </xf>
    <xf numFmtId="168" fontId="2" fillId="0" borderId="1" xfId="0" applyNumberFormat="1" applyFont="1" applyBorder="1" applyAlignment="1">
      <alignment/>
    </xf>
    <xf numFmtId="0" fontId="2" fillId="5" borderId="1" xfId="0" applyFont="1" applyFill="1" applyBorder="1" applyAlignment="1">
      <alignment/>
    </xf>
    <xf numFmtId="0" fontId="0" fillId="2" borderId="0" xfId="0" applyFill="1" applyAlignment="1">
      <alignment/>
    </xf>
    <xf numFmtId="0" fontId="11" fillId="6" borderId="1" xfId="0" applyFont="1" applyFill="1" applyBorder="1" applyAlignment="1">
      <alignment horizontal="center"/>
    </xf>
    <xf numFmtId="0" fontId="11" fillId="6" borderId="1" xfId="0" applyFont="1" applyFill="1" applyBorder="1" applyAlignment="1">
      <alignment horizontal="center" wrapText="1"/>
    </xf>
    <xf numFmtId="0" fontId="2" fillId="0" borderId="9" xfId="0" applyFont="1" applyBorder="1" applyAlignment="1">
      <alignment vertical="center" wrapText="1"/>
    </xf>
    <xf numFmtId="168" fontId="2" fillId="0" borderId="8" xfId="0" applyNumberFormat="1" applyFont="1" applyBorder="1" applyAlignment="1">
      <alignment/>
    </xf>
    <xf numFmtId="0" fontId="5" fillId="0" borderId="6" xfId="0" applyFont="1" applyBorder="1" applyAlignment="1">
      <alignment horizontal="center"/>
    </xf>
    <xf numFmtId="0" fontId="5" fillId="0" borderId="7" xfId="0" applyFont="1" applyBorder="1" applyAlignment="1">
      <alignment horizontal="center"/>
    </xf>
    <xf numFmtId="0" fontId="6" fillId="2" borderId="0" xfId="0" applyFont="1" applyFill="1" applyBorder="1" applyAlignment="1">
      <alignment horizontal="right"/>
    </xf>
    <xf numFmtId="0" fontId="6" fillId="2" borderId="0" xfId="0" applyFont="1" applyFill="1" applyBorder="1" applyAlignment="1">
      <alignment horizontal="center"/>
    </xf>
    <xf numFmtId="0" fontId="6" fillId="2" borderId="1" xfId="0" applyFont="1" applyFill="1" applyBorder="1" applyAlignment="1">
      <alignment horizontal="left"/>
    </xf>
    <xf numFmtId="0" fontId="8" fillId="5" borderId="1" xfId="0" applyFont="1" applyFill="1" applyBorder="1" applyAlignment="1">
      <alignment horizontal="center"/>
    </xf>
    <xf numFmtId="49" fontId="7" fillId="3" borderId="11" xfId="0" applyNumberFormat="1" applyFont="1" applyFill="1" applyBorder="1" applyAlignment="1" applyProtection="1">
      <alignment horizontal="center"/>
      <protection locked="0"/>
    </xf>
    <xf numFmtId="49" fontId="6" fillId="3" borderId="8" xfId="0" applyNumberFormat="1" applyFont="1" applyFill="1" applyBorder="1" applyAlignment="1" applyProtection="1">
      <alignment horizontal="center"/>
      <protection locked="0"/>
    </xf>
    <xf numFmtId="49" fontId="0" fillId="2" borderId="12" xfId="0" applyNumberFormat="1" applyFill="1" applyBorder="1" applyAlignment="1">
      <alignment horizontal="center"/>
    </xf>
    <xf numFmtId="0" fontId="2" fillId="0" borderId="13" xfId="0" applyFont="1" applyBorder="1" applyAlignment="1">
      <alignment horizontal="right"/>
    </xf>
    <xf numFmtId="0" fontId="6" fillId="2" borderId="1" xfId="0" applyFont="1" applyFill="1" applyBorder="1" applyAlignment="1">
      <alignment horizontal="right"/>
    </xf>
    <xf numFmtId="165" fontId="6" fillId="7" borderId="1" xfId="15" applyNumberFormat="1" applyFont="1" applyFill="1" applyBorder="1" applyAlignment="1">
      <alignment/>
    </xf>
    <xf numFmtId="0" fontId="2" fillId="0" borderId="0" xfId="0" applyFont="1" applyAlignment="1">
      <alignment/>
    </xf>
    <xf numFmtId="0" fontId="5" fillId="0" borderId="0" xfId="0" applyFont="1" applyAlignment="1">
      <alignment/>
    </xf>
    <xf numFmtId="10" fontId="6" fillId="3" borderId="1" xfId="15" applyNumberFormat="1" applyFont="1" applyFill="1" applyBorder="1" applyAlignment="1">
      <alignment horizontal="right"/>
    </xf>
    <xf numFmtId="168" fontId="6" fillId="8" borderId="1" xfId="17" applyNumberFormat="1" applyFont="1" applyFill="1" applyBorder="1" applyAlignment="1">
      <alignment vertical="center"/>
    </xf>
    <xf numFmtId="0" fontId="6" fillId="8" borderId="1" xfId="0" applyFont="1" applyFill="1" applyBorder="1" applyAlignment="1">
      <alignment horizontal="center" vertical="center" wrapText="1"/>
    </xf>
    <xf numFmtId="168" fontId="6" fillId="8" borderId="1" xfId="17" applyNumberFormat="1" applyFont="1" applyFill="1" applyBorder="1" applyAlignment="1">
      <alignment wrapText="1"/>
    </xf>
    <xf numFmtId="168" fontId="6" fillId="8" borderId="1" xfId="17" applyNumberFormat="1" applyFont="1" applyFill="1" applyBorder="1" applyAlignment="1">
      <alignment/>
    </xf>
    <xf numFmtId="0" fontId="2" fillId="8" borderId="0" xfId="0" applyFont="1" applyFill="1" applyAlignment="1">
      <alignment/>
    </xf>
    <xf numFmtId="38" fontId="6" fillId="8" borderId="1" xfId="0" applyNumberFormat="1" applyFont="1" applyFill="1" applyBorder="1" applyAlignment="1">
      <alignment/>
    </xf>
    <xf numFmtId="0" fontId="6" fillId="8" borderId="6" xfId="0" applyFont="1" applyFill="1" applyBorder="1" applyAlignment="1">
      <alignment horizontal="right" vertical="center" wrapText="1"/>
    </xf>
    <xf numFmtId="168" fontId="6" fillId="8" borderId="8" xfId="17" applyNumberFormat="1" applyFont="1" applyFill="1" applyBorder="1" applyAlignment="1">
      <alignment vertical="center" wrapText="1"/>
    </xf>
    <xf numFmtId="38" fontId="6" fillId="8" borderId="7" xfId="0" applyNumberFormat="1" applyFont="1" applyFill="1" applyBorder="1" applyAlignment="1">
      <alignment/>
    </xf>
    <xf numFmtId="0" fontId="6" fillId="8" borderId="6" xfId="0" applyFont="1" applyFill="1" applyBorder="1" applyAlignment="1">
      <alignment horizontal="center" vertical="center" wrapText="1"/>
    </xf>
    <xf numFmtId="168" fontId="6" fillId="8" borderId="5" xfId="17" applyNumberFormat="1" applyFont="1" applyFill="1" applyBorder="1" applyAlignment="1">
      <alignment vertical="center" wrapText="1"/>
    </xf>
    <xf numFmtId="168" fontId="6" fillId="8" borderId="5" xfId="17" applyNumberFormat="1" applyFont="1" applyFill="1" applyBorder="1" applyAlignment="1">
      <alignment vertical="center"/>
    </xf>
    <xf numFmtId="0" fontId="10" fillId="8" borderId="1" xfId="0" applyFont="1" applyFill="1" applyBorder="1" applyAlignment="1">
      <alignment/>
    </xf>
    <xf numFmtId="0" fontId="2" fillId="8" borderId="1" xfId="0" applyFont="1" applyFill="1" applyBorder="1" applyAlignment="1">
      <alignment vertical="center" wrapText="1"/>
    </xf>
    <xf numFmtId="168" fontId="6" fillId="8" borderId="1" xfId="0" applyNumberFormat="1" applyFont="1" applyFill="1" applyBorder="1" applyAlignment="1">
      <alignment/>
    </xf>
    <xf numFmtId="0" fontId="0" fillId="8" borderId="0" xfId="0" applyFill="1" applyAlignment="1">
      <alignment/>
    </xf>
    <xf numFmtId="38" fontId="6" fillId="8" borderId="1" xfId="0" applyNumberFormat="1" applyFont="1" applyFill="1" applyBorder="1" applyAlignment="1">
      <alignment horizontal="center" vertical="center" wrapText="1"/>
    </xf>
    <xf numFmtId="38" fontId="6" fillId="8" borderId="1" xfId="0" applyNumberFormat="1" applyFont="1" applyFill="1" applyBorder="1" applyAlignment="1">
      <alignment horizontal="left" vertical="center"/>
    </xf>
    <xf numFmtId="0" fontId="9" fillId="8" borderId="6" xfId="0" applyFont="1" applyFill="1" applyBorder="1" applyAlignment="1">
      <alignment horizontal="right" vertical="center" wrapText="1"/>
    </xf>
    <xf numFmtId="10" fontId="6" fillId="8" borderId="8" xfId="21" applyNumberFormat="1" applyFont="1" applyFill="1" applyBorder="1" applyAlignment="1">
      <alignment horizontal="center" vertical="center" wrapText="1"/>
    </xf>
    <xf numFmtId="0" fontId="2" fillId="8" borderId="0" xfId="0" applyFont="1" applyFill="1" applyAlignment="1">
      <alignment/>
    </xf>
    <xf numFmtId="0" fontId="0" fillId="8" borderId="12" xfId="0" applyFill="1" applyBorder="1" applyAlignment="1">
      <alignment/>
    </xf>
    <xf numFmtId="0" fontId="9" fillId="8" borderId="1" xfId="0" applyFont="1" applyFill="1" applyBorder="1" applyAlignment="1">
      <alignment horizontal="right"/>
    </xf>
    <xf numFmtId="0" fontId="2" fillId="8" borderId="1" xfId="0" applyFont="1" applyFill="1" applyBorder="1" applyAlignment="1">
      <alignment horizontal="center"/>
    </xf>
    <xf numFmtId="0" fontId="6" fillId="8" borderId="1" xfId="0" applyFont="1" applyFill="1" applyBorder="1" applyAlignment="1">
      <alignment horizontal="center"/>
    </xf>
    <xf numFmtId="0" fontId="6" fillId="8" borderId="1" xfId="0" applyFont="1" applyFill="1" applyBorder="1" applyAlignment="1">
      <alignment horizontal="right"/>
    </xf>
    <xf numFmtId="0" fontId="6" fillId="8" borderId="0" xfId="0" applyFont="1" applyFill="1" applyBorder="1" applyAlignment="1">
      <alignment horizontal="center"/>
    </xf>
    <xf numFmtId="0" fontId="0" fillId="8" borderId="0" xfId="0" applyFill="1" applyBorder="1" applyAlignment="1">
      <alignment/>
    </xf>
    <xf numFmtId="10" fontId="6" fillId="8" borderId="1" xfId="21" applyNumberFormat="1" applyFont="1" applyFill="1" applyBorder="1" applyAlignment="1">
      <alignment horizontal="center"/>
    </xf>
    <xf numFmtId="0" fontId="6" fillId="8" borderId="1" xfId="0" applyFont="1" applyFill="1" applyBorder="1" applyAlignment="1">
      <alignment/>
    </xf>
    <xf numFmtId="3" fontId="6" fillId="8" borderId="1" xfId="15" applyNumberFormat="1" applyFont="1" applyFill="1" applyBorder="1" applyAlignment="1">
      <alignment horizontal="right"/>
    </xf>
    <xf numFmtId="38" fontId="4" fillId="8" borderId="1" xfId="0" applyNumberFormat="1" applyFont="1" applyFill="1" applyBorder="1" applyAlignment="1">
      <alignment horizontal="right"/>
    </xf>
    <xf numFmtId="0" fontId="6" fillId="8" borderId="0" xfId="0" applyFont="1" applyFill="1" applyBorder="1" applyAlignment="1">
      <alignment horizontal="right"/>
    </xf>
    <xf numFmtId="3" fontId="6" fillId="8" borderId="8" xfId="0" applyNumberFormat="1" applyFont="1" applyFill="1" applyBorder="1" applyAlignment="1">
      <alignment/>
    </xf>
    <xf numFmtId="3" fontId="2" fillId="8" borderId="3" xfId="0" applyNumberFormat="1" applyFont="1" applyFill="1" applyBorder="1" applyAlignment="1">
      <alignment/>
    </xf>
    <xf numFmtId="165" fontId="2" fillId="8" borderId="1" xfId="15" applyNumberFormat="1" applyFont="1" applyFill="1" applyBorder="1" applyAlignment="1">
      <alignment/>
    </xf>
    <xf numFmtId="165" fontId="0" fillId="8" borderId="3" xfId="0" applyNumberFormat="1" applyFill="1" applyBorder="1" applyAlignment="1">
      <alignment/>
    </xf>
    <xf numFmtId="3" fontId="4" fillId="8" borderId="3" xfId="0" applyNumberFormat="1" applyFont="1" applyFill="1" applyBorder="1" applyAlignment="1">
      <alignment/>
    </xf>
    <xf numFmtId="49" fontId="6" fillId="8" borderId="1" xfId="0" applyNumberFormat="1" applyFont="1" applyFill="1" applyBorder="1" applyAlignment="1" applyProtection="1">
      <alignment horizontal="center"/>
      <protection locked="0"/>
    </xf>
    <xf numFmtId="0" fontId="6" fillId="8" borderId="1" xfId="0" applyFont="1" applyFill="1" applyBorder="1" applyAlignment="1" applyProtection="1">
      <alignment horizontal="right"/>
      <protection locked="0"/>
    </xf>
    <xf numFmtId="0" fontId="6" fillId="8" borderId="1" xfId="0" applyFont="1" applyFill="1" applyBorder="1" applyAlignment="1" applyProtection="1">
      <alignment horizontal="center"/>
      <protection locked="0"/>
    </xf>
    <xf numFmtId="3" fontId="6" fillId="8" borderId="1" xfId="15" applyNumberFormat="1" applyFont="1" applyFill="1" applyBorder="1" applyAlignment="1" applyProtection="1">
      <alignment/>
      <protection locked="0"/>
    </xf>
    <xf numFmtId="3" fontId="6" fillId="8" borderId="1" xfId="0" applyNumberFormat="1" applyFont="1" applyFill="1" applyBorder="1" applyAlignment="1" applyProtection="1">
      <alignment/>
      <protection locked="0"/>
    </xf>
    <xf numFmtId="3" fontId="4" fillId="8" borderId="4" xfId="0" applyNumberFormat="1" applyFont="1" applyFill="1" applyBorder="1" applyAlignment="1">
      <alignment/>
    </xf>
    <xf numFmtId="0" fontId="6" fillId="8" borderId="1" xfId="0" applyFont="1" applyFill="1" applyBorder="1" applyAlignment="1" applyProtection="1">
      <alignment horizontal="left"/>
      <protection locked="0"/>
    </xf>
    <xf numFmtId="0" fontId="2" fillId="0" borderId="5"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2" fillId="0" borderId="9" xfId="0" applyFont="1" applyBorder="1" applyAlignment="1">
      <alignment horizontal="center"/>
    </xf>
    <xf numFmtId="0" fontId="4" fillId="0" borderId="10" xfId="0" applyFont="1" applyBorder="1" applyAlignment="1">
      <alignment/>
    </xf>
    <xf numFmtId="0" fontId="0" fillId="0" borderId="11" xfId="0" applyBorder="1" applyAlignment="1">
      <alignment/>
    </xf>
    <xf numFmtId="0" fontId="0" fillId="8" borderId="14" xfId="0" applyFill="1" applyBorder="1" applyAlignment="1">
      <alignment/>
    </xf>
    <xf numFmtId="0" fontId="11" fillId="6" borderId="7" xfId="0" applyFont="1" applyFill="1" applyBorder="1" applyAlignment="1">
      <alignment horizontal="center"/>
    </xf>
    <xf numFmtId="0" fontId="6" fillId="8" borderId="7" xfId="0" applyFont="1" applyFill="1" applyBorder="1" applyAlignment="1">
      <alignment horizontal="center" vertical="center" wrapText="1"/>
    </xf>
    <xf numFmtId="0" fontId="2" fillId="8" borderId="7" xfId="0" applyFont="1" applyFill="1" applyBorder="1" applyAlignment="1">
      <alignment vertical="center" wrapText="1"/>
    </xf>
    <xf numFmtId="0" fontId="2" fillId="0" borderId="7" xfId="0" applyFont="1" applyBorder="1" applyAlignment="1">
      <alignment vertical="center" wrapText="1"/>
    </xf>
    <xf numFmtId="0" fontId="2" fillId="8" borderId="7" xfId="0" applyFont="1" applyFill="1" applyBorder="1" applyAlignment="1">
      <alignment/>
    </xf>
    <xf numFmtId="168" fontId="6" fillId="8" borderId="7" xfId="17" applyNumberFormat="1" applyFont="1" applyFill="1" applyBorder="1" applyAlignment="1">
      <alignment vertical="center"/>
    </xf>
    <xf numFmtId="0" fontId="0" fillId="0" borderId="0" xfId="0" applyAlignment="1">
      <alignment wrapText="1"/>
    </xf>
    <xf numFmtId="0" fontId="3" fillId="0" borderId="0" xfId="0" applyFont="1" applyAlignment="1">
      <alignment horizontal="center" wrapText="1"/>
    </xf>
    <xf numFmtId="0" fontId="9" fillId="0" borderId="0" xfId="0" applyFont="1" applyAlignment="1">
      <alignment vertical="top" wrapText="1"/>
    </xf>
    <xf numFmtId="0" fontId="9" fillId="0" borderId="0" xfId="0" applyFont="1" applyAlignment="1">
      <alignment wrapText="1"/>
    </xf>
    <xf numFmtId="0" fontId="9" fillId="0" borderId="0" xfId="0" applyFont="1" applyAlignment="1">
      <alignment/>
    </xf>
    <xf numFmtId="0" fontId="9" fillId="0" borderId="0" xfId="0" applyFont="1" applyAlignment="1">
      <alignment vertical="top"/>
    </xf>
    <xf numFmtId="0" fontId="0" fillId="0" borderId="0" xfId="0" applyAlignment="1">
      <alignment horizontal="left" indent="1"/>
    </xf>
    <xf numFmtId="0" fontId="0" fillId="0" borderId="0" xfId="0" applyFont="1" applyAlignment="1">
      <alignment/>
    </xf>
    <xf numFmtId="0" fontId="9" fillId="0" borderId="0" xfId="0" applyFont="1" applyAlignment="1">
      <alignment horizontal="left" indent="1"/>
    </xf>
    <xf numFmtId="0" fontId="9" fillId="0" borderId="0" xfId="0" applyFont="1" applyAlignment="1">
      <alignment horizontal="left" wrapText="1" indent="1"/>
    </xf>
    <xf numFmtId="0" fontId="9" fillId="0" borderId="0" xfId="0" applyFont="1" applyAlignment="1">
      <alignment horizontal="left" indent="3"/>
    </xf>
    <xf numFmtId="0" fontId="9" fillId="0" borderId="0" xfId="0" applyFont="1" applyAlignment="1">
      <alignment horizontal="left" wrapText="1" indent="3"/>
    </xf>
    <xf numFmtId="0" fontId="14" fillId="0" borderId="0" xfId="0" applyFont="1" applyAlignment="1">
      <alignment/>
    </xf>
    <xf numFmtId="0" fontId="14" fillId="0" borderId="0" xfId="0" applyFont="1" applyAlignment="1">
      <alignment horizontal="center"/>
    </xf>
    <xf numFmtId="0" fontId="0" fillId="0" borderId="0" xfId="0" applyFont="1" applyAlignment="1">
      <alignment vertical="top" wrapText="1"/>
    </xf>
    <xf numFmtId="0" fontId="6" fillId="0" borderId="0" xfId="0" applyFont="1" applyAlignment="1">
      <alignment horizontal="center" wrapText="1"/>
    </xf>
    <xf numFmtId="0" fontId="2" fillId="9" borderId="1" xfId="0" applyFont="1" applyFill="1" applyBorder="1" applyAlignment="1">
      <alignment horizontal="center"/>
    </xf>
    <xf numFmtId="0" fontId="9" fillId="0" borderId="1" xfId="0" applyFont="1" applyBorder="1" applyAlignment="1">
      <alignment horizontal="center"/>
    </xf>
    <xf numFmtId="0" fontId="9" fillId="3" borderId="1" xfId="0" applyFont="1" applyFill="1" applyBorder="1" applyAlignment="1">
      <alignment horizontal="center"/>
    </xf>
    <xf numFmtId="3" fontId="6" fillId="8" borderId="1" xfId="0" applyNumberFormat="1" applyFont="1" applyFill="1" applyBorder="1" applyAlignment="1">
      <alignment/>
    </xf>
    <xf numFmtId="0" fontId="20" fillId="8" borderId="1" xfId="0" applyFont="1" applyFill="1" applyBorder="1" applyAlignment="1">
      <alignment horizontal="right"/>
    </xf>
    <xf numFmtId="0" fontId="9" fillId="0" borderId="3" xfId="0" applyFont="1" applyBorder="1" applyAlignment="1">
      <alignment horizontal="right"/>
    </xf>
    <xf numFmtId="0" fontId="2" fillId="8" borderId="2" xfId="0" applyFont="1" applyFill="1" applyBorder="1" applyAlignment="1">
      <alignment horizontal="right"/>
    </xf>
    <xf numFmtId="0" fontId="6" fillId="0" borderId="1" xfId="0" applyFont="1" applyBorder="1" applyAlignment="1">
      <alignment horizontal="center"/>
    </xf>
    <xf numFmtId="0" fontId="2" fillId="8" borderId="1" xfId="0" applyFont="1" applyFill="1" applyBorder="1" applyAlignment="1">
      <alignment/>
    </xf>
    <xf numFmtId="0" fontId="6" fillId="3" borderId="1" xfId="0" applyFont="1" applyFill="1" applyBorder="1" applyAlignment="1">
      <alignment horizontal="left"/>
    </xf>
    <xf numFmtId="0" fontId="6" fillId="3" borderId="8" xfId="0" applyFont="1" applyFill="1" applyBorder="1" applyAlignment="1">
      <alignment horizontal="left"/>
    </xf>
    <xf numFmtId="0" fontId="6" fillId="3" borderId="5" xfId="0" applyFont="1" applyFill="1" applyBorder="1" applyAlignment="1">
      <alignment horizontal="left"/>
    </xf>
    <xf numFmtId="0" fontId="6" fillId="3" borderId="8" xfId="0" applyFont="1" applyFill="1" applyBorder="1" applyAlignment="1">
      <alignment horizontal="right"/>
    </xf>
    <xf numFmtId="0" fontId="9" fillId="0" borderId="2" xfId="0" applyFont="1" applyBorder="1" applyAlignment="1">
      <alignment horizontal="right"/>
    </xf>
    <xf numFmtId="0" fontId="6" fillId="2" borderId="1" xfId="0" applyFont="1" applyFill="1" applyBorder="1" applyAlignment="1">
      <alignment horizontal="center"/>
    </xf>
    <xf numFmtId="0" fontId="20" fillId="0" borderId="1" xfId="0" applyFont="1" applyBorder="1" applyAlignment="1">
      <alignment horizontal="right"/>
    </xf>
    <xf numFmtId="0" fontId="6" fillId="0" borderId="1" xfId="0" applyFont="1" applyBorder="1" applyAlignment="1">
      <alignment horizontal="center" vertical="center" wrapText="1"/>
    </xf>
    <xf numFmtId="0" fontId="19" fillId="0" borderId="0" xfId="20" applyFont="1" applyAlignment="1">
      <alignment/>
    </xf>
    <xf numFmtId="3" fontId="2" fillId="0" borderId="1" xfId="0" applyNumberFormat="1" applyFont="1" applyBorder="1" applyAlignment="1">
      <alignment/>
    </xf>
    <xf numFmtId="165" fontId="2" fillId="0" borderId="1" xfId="15" applyNumberFormat="1" applyFont="1" applyBorder="1" applyAlignment="1">
      <alignment/>
    </xf>
    <xf numFmtId="165" fontId="2" fillId="0" borderId="1" xfId="15" applyNumberFormat="1" applyFont="1" applyBorder="1" applyAlignment="1">
      <alignment horizontal="center"/>
    </xf>
    <xf numFmtId="165" fontId="2" fillId="0" borderId="1" xfId="15" applyNumberFormat="1" applyFont="1" applyBorder="1" applyAlignment="1">
      <alignment horizontal="center" wrapText="1"/>
    </xf>
    <xf numFmtId="0" fontId="2" fillId="0" borderId="1" xfId="0" applyFont="1" applyBorder="1" applyAlignment="1">
      <alignment horizontal="right"/>
    </xf>
    <xf numFmtId="3" fontId="2" fillId="0" borderId="1" xfId="15" applyNumberFormat="1" applyFont="1" applyBorder="1" applyAlignment="1">
      <alignment/>
    </xf>
    <xf numFmtId="0" fontId="2" fillId="0" borderId="1" xfId="0" applyFont="1" applyBorder="1" applyAlignment="1">
      <alignment horizontal="center" wrapText="1"/>
    </xf>
    <xf numFmtId="0" fontId="2" fillId="2" borderId="9" xfId="0" applyFont="1" applyFill="1" applyBorder="1" applyAlignment="1">
      <alignment/>
    </xf>
    <xf numFmtId="0" fontId="2" fillId="2" borderId="15" xfId="0" applyFont="1" applyFill="1" applyBorder="1" applyAlignment="1">
      <alignment/>
    </xf>
    <xf numFmtId="165" fontId="2" fillId="2" borderId="15" xfId="15" applyNumberFormat="1" applyFont="1" applyFill="1" applyBorder="1" applyAlignment="1">
      <alignment/>
    </xf>
    <xf numFmtId="3" fontId="2" fillId="2" borderId="15" xfId="15" applyNumberFormat="1" applyFont="1" applyFill="1" applyBorder="1" applyAlignment="1">
      <alignment/>
    </xf>
    <xf numFmtId="0" fontId="2" fillId="2" borderId="0" xfId="0" applyFont="1" applyFill="1" applyBorder="1" applyAlignment="1">
      <alignment/>
    </xf>
    <xf numFmtId="0" fontId="2" fillId="2" borderId="8" xfId="0" applyFont="1" applyFill="1" applyBorder="1" applyAlignment="1">
      <alignment/>
    </xf>
    <xf numFmtId="0" fontId="2" fillId="2" borderId="5" xfId="0" applyFont="1" applyFill="1" applyBorder="1" applyAlignment="1">
      <alignment/>
    </xf>
    <xf numFmtId="3" fontId="2" fillId="3" borderId="1" xfId="15" applyNumberFormat="1" applyFont="1" applyFill="1" applyBorder="1" applyAlignment="1">
      <alignment/>
    </xf>
    <xf numFmtId="0" fontId="9" fillId="0" borderId="0" xfId="0" applyFont="1" applyAlignment="1">
      <alignment horizontal="right"/>
    </xf>
    <xf numFmtId="3" fontId="6" fillId="8" borderId="1" xfId="15" applyNumberFormat="1" applyFont="1" applyFill="1" applyBorder="1" applyAlignment="1">
      <alignment horizontal="center"/>
    </xf>
    <xf numFmtId="3" fontId="6" fillId="8" borderId="3" xfId="0" applyNumberFormat="1" applyFont="1" applyFill="1" applyBorder="1" applyAlignment="1">
      <alignment/>
    </xf>
    <xf numFmtId="0" fontId="6" fillId="3" borderId="1" xfId="0" applyFont="1" applyFill="1" applyBorder="1" applyAlignment="1">
      <alignment horizontal="left" indent="2"/>
    </xf>
    <xf numFmtId="49" fontId="6" fillId="3" borderId="8" xfId="0" applyNumberFormat="1" applyFont="1" applyFill="1" applyBorder="1" applyAlignment="1">
      <alignment horizontal="left" indent="2"/>
    </xf>
    <xf numFmtId="49" fontId="6" fillId="3" borderId="8" xfId="0" applyNumberFormat="1" applyFont="1" applyFill="1" applyBorder="1" applyAlignment="1">
      <alignment horizontal="right"/>
    </xf>
    <xf numFmtId="165" fontId="6" fillId="8" borderId="1" xfId="15" applyNumberFormat="1" applyFont="1" applyFill="1" applyBorder="1" applyAlignment="1">
      <alignment/>
    </xf>
    <xf numFmtId="3" fontId="6" fillId="8" borderId="8" xfId="0" applyNumberFormat="1" applyFont="1" applyFill="1" applyBorder="1" applyAlignment="1">
      <alignment horizontal="center"/>
    </xf>
    <xf numFmtId="0" fontId="6" fillId="3" borderId="8" xfId="0" applyFont="1" applyFill="1" applyBorder="1" applyAlignment="1">
      <alignment horizontal="left" indent="2"/>
    </xf>
    <xf numFmtId="0" fontId="6" fillId="3" borderId="5" xfId="0" applyFont="1" applyFill="1" applyBorder="1" applyAlignment="1">
      <alignment horizontal="left" indent="2"/>
    </xf>
    <xf numFmtId="3" fontId="6" fillId="3" borderId="5" xfId="0" applyNumberFormat="1" applyFont="1" applyFill="1" applyBorder="1" applyAlignment="1">
      <alignment horizontal="right" wrapText="1"/>
    </xf>
    <xf numFmtId="3" fontId="6" fillId="3" borderId="8" xfId="0" applyNumberFormat="1" applyFont="1" applyFill="1" applyBorder="1" applyAlignment="1">
      <alignment horizontal="center"/>
    </xf>
    <xf numFmtId="3" fontId="6" fillId="8" borderId="4" xfId="0" applyNumberFormat="1" applyFont="1" applyFill="1" applyBorder="1" applyAlignment="1">
      <alignment/>
    </xf>
    <xf numFmtId="165" fontId="2" fillId="0" borderId="1" xfId="15" applyNumberFormat="1" applyFont="1" applyBorder="1" applyAlignment="1">
      <alignment horizontal="right"/>
    </xf>
    <xf numFmtId="165" fontId="6" fillId="8" borderId="3" xfId="0" applyNumberFormat="1" applyFont="1" applyFill="1" applyBorder="1" applyAlignment="1">
      <alignment/>
    </xf>
    <xf numFmtId="165" fontId="6" fillId="8" borderId="3" xfId="0" applyNumberFormat="1" applyFont="1" applyFill="1" applyBorder="1" applyAlignment="1">
      <alignment horizontal="right"/>
    </xf>
    <xf numFmtId="0" fontId="7" fillId="8" borderId="1" xfId="0" applyFont="1" applyFill="1" applyBorder="1" applyAlignment="1">
      <alignment horizontal="center"/>
    </xf>
    <xf numFmtId="165" fontId="5" fillId="8" borderId="1" xfId="15" applyNumberFormat="1" applyFont="1" applyFill="1" applyBorder="1" applyAlignment="1">
      <alignment/>
    </xf>
    <xf numFmtId="165" fontId="5" fillId="8" borderId="1" xfId="15" applyNumberFormat="1" applyFont="1" applyFill="1" applyBorder="1" applyAlignment="1">
      <alignment horizontal="center"/>
    </xf>
    <xf numFmtId="3" fontId="5" fillId="8" borderId="3" xfId="0" applyNumberFormat="1" applyFont="1" applyFill="1" applyBorder="1" applyAlignment="1">
      <alignment/>
    </xf>
    <xf numFmtId="43" fontId="6" fillId="8" borderId="5" xfId="17" applyNumberFormat="1" applyFont="1" applyFill="1" applyBorder="1" applyAlignment="1">
      <alignment vertical="center" wrapText="1"/>
    </xf>
    <xf numFmtId="3" fontId="2" fillId="0" borderId="1" xfId="15" applyNumberFormat="1" applyFont="1" applyBorder="1" applyAlignment="1">
      <alignment/>
    </xf>
    <xf numFmtId="3" fontId="2" fillId="0" borderId="1" xfId="15" applyNumberFormat="1" applyFont="1" applyBorder="1" applyAlignment="1">
      <alignment horizontal="right"/>
    </xf>
    <xf numFmtId="0" fontId="6" fillId="3" borderId="8" xfId="0" applyFont="1" applyFill="1" applyBorder="1" applyAlignment="1" applyProtection="1">
      <alignment horizontal="right"/>
      <protection locked="0"/>
    </xf>
    <xf numFmtId="3" fontId="6" fillId="3" borderId="8" xfId="0" applyNumberFormat="1" applyFont="1" applyFill="1" applyBorder="1" applyAlignment="1" applyProtection="1">
      <alignment/>
      <protection locked="0"/>
    </xf>
    <xf numFmtId="0" fontId="6" fillId="3" borderId="1" xfId="0" applyFont="1" applyFill="1" applyBorder="1" applyAlignment="1">
      <alignment horizontal="left" indent="1"/>
    </xf>
    <xf numFmtId="0" fontId="6" fillId="3" borderId="1" xfId="0" applyFont="1" applyFill="1" applyBorder="1" applyAlignment="1">
      <alignment horizontal="left" indent="3"/>
    </xf>
    <xf numFmtId="0" fontId="6" fillId="3" borderId="8" xfId="0" applyFont="1" applyFill="1" applyBorder="1" applyAlignment="1">
      <alignment horizontal="left" indent="3"/>
    </xf>
    <xf numFmtId="0" fontId="6" fillId="3" borderId="1" xfId="0" applyFont="1" applyFill="1" applyBorder="1" applyAlignment="1">
      <alignment horizontal="left" indent="4"/>
    </xf>
    <xf numFmtId="0" fontId="6" fillId="3" borderId="1" xfId="0" applyFont="1" applyFill="1" applyBorder="1" applyAlignment="1">
      <alignment horizontal="left" indent="5"/>
    </xf>
    <xf numFmtId="0" fontId="6" fillId="3" borderId="1" xfId="0" applyFont="1" applyFill="1" applyBorder="1" applyAlignment="1">
      <alignment horizontal="left" indent="7"/>
    </xf>
    <xf numFmtId="0" fontId="6" fillId="3" borderId="5" xfId="0" applyFont="1" applyFill="1" applyBorder="1" applyAlignment="1">
      <alignment horizontal="left" indent="4"/>
    </xf>
    <xf numFmtId="3" fontId="6" fillId="3" borderId="1" xfId="0" applyNumberFormat="1" applyFont="1" applyFill="1" applyBorder="1" applyAlignment="1">
      <alignment horizontal="center"/>
    </xf>
    <xf numFmtId="0" fontId="6" fillId="3" borderId="1" xfId="0" applyFont="1" applyFill="1" applyBorder="1" applyAlignment="1" applyProtection="1">
      <alignment horizontal="right" wrapText="1"/>
      <protection locked="0"/>
    </xf>
    <xf numFmtId="0" fontId="6" fillId="3" borderId="1" xfId="0" applyFont="1" applyFill="1" applyBorder="1" applyAlignment="1" applyProtection="1">
      <alignment horizontal="center" wrapText="1"/>
      <protection locked="0"/>
    </xf>
    <xf numFmtId="0" fontId="6" fillId="3" borderId="8" xfId="0" applyFont="1" applyFill="1" applyBorder="1" applyAlignment="1">
      <alignment horizontal="left" indent="1"/>
    </xf>
    <xf numFmtId="49" fontId="6" fillId="3" borderId="1" xfId="0" applyNumberFormat="1" applyFont="1" applyFill="1" applyBorder="1" applyAlignment="1" applyProtection="1">
      <alignment horizontal="center" vertical="center"/>
      <protection locked="0"/>
    </xf>
    <xf numFmtId="49" fontId="7" fillId="0" borderId="16" xfId="0" applyNumberFormat="1" applyFont="1" applyBorder="1" applyAlignment="1">
      <alignment horizontal="center"/>
    </xf>
    <xf numFmtId="0" fontId="6" fillId="0" borderId="17" xfId="0" applyFont="1" applyBorder="1" applyAlignment="1">
      <alignment horizontal="right"/>
    </xf>
    <xf numFmtId="0" fontId="6" fillId="0" borderId="17" xfId="0" applyFont="1" applyBorder="1" applyAlignment="1">
      <alignment horizontal="center"/>
    </xf>
    <xf numFmtId="3" fontId="6" fillId="8" borderId="17" xfId="0" applyNumberFormat="1" applyFont="1" applyFill="1" applyBorder="1" applyAlignment="1">
      <alignment/>
    </xf>
    <xf numFmtId="49" fontId="7" fillId="0" borderId="18" xfId="0" applyNumberFormat="1" applyFont="1" applyBorder="1" applyAlignment="1">
      <alignment horizontal="center"/>
    </xf>
    <xf numFmtId="0" fontId="3" fillId="2" borderId="0" xfId="0" applyFont="1" applyFill="1" applyAlignment="1">
      <alignment/>
    </xf>
    <xf numFmtId="0" fontId="6" fillId="0" borderId="3" xfId="0" applyFont="1" applyBorder="1" applyAlignment="1">
      <alignment horizontal="right"/>
    </xf>
    <xf numFmtId="0" fontId="6" fillId="8" borderId="19" xfId="0" applyFont="1" applyFill="1" applyBorder="1" applyAlignment="1">
      <alignment horizontal="center"/>
    </xf>
    <xf numFmtId="165" fontId="2" fillId="0" borderId="1" xfId="15" applyNumberFormat="1" applyFont="1" applyBorder="1" applyAlignment="1">
      <alignment wrapText="1"/>
    </xf>
    <xf numFmtId="0" fontId="9" fillId="0" borderId="0" xfId="0" applyFont="1" applyAlignment="1">
      <alignment horizontal="center" wrapText="1"/>
    </xf>
    <xf numFmtId="0" fontId="0" fillId="0" borderId="0" xfId="0" applyFont="1" applyAlignment="1">
      <alignment wrapText="1"/>
    </xf>
    <xf numFmtId="0" fontId="0" fillId="0" borderId="0" xfId="0" applyFont="1" applyAlignment="1">
      <alignment horizontal="left" wrapText="1"/>
    </xf>
    <xf numFmtId="0" fontId="9" fillId="0" borderId="0" xfId="0" applyFont="1" applyAlignment="1">
      <alignment horizontal="left" wrapText="1"/>
    </xf>
    <xf numFmtId="0" fontId="6" fillId="0" borderId="0" xfId="0" applyFont="1" applyAlignment="1">
      <alignment horizontal="center" wrapText="1"/>
    </xf>
    <xf numFmtId="0" fontId="21" fillId="0" borderId="0" xfId="0" applyFont="1" applyAlignment="1">
      <alignment horizontal="center"/>
    </xf>
    <xf numFmtId="0" fontId="0" fillId="0" borderId="0" xfId="0" applyFont="1" applyAlignment="1">
      <alignment horizontal="center" wrapText="1"/>
    </xf>
    <xf numFmtId="0" fontId="6" fillId="0" borderId="0" xfId="0"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mailto:cafrman@cafrman.com" TargetMode="Externa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dimension ref="A1:G32"/>
  <sheetViews>
    <sheetView showFormulas="1" showGridLines="0" showZeros="0" tabSelected="1" workbookViewId="0" topLeftCell="A16">
      <selection activeCell="B18" sqref="B18"/>
    </sheetView>
  </sheetViews>
  <sheetFormatPr defaultColWidth="9.00390625" defaultRowHeight="12.75"/>
  <cols>
    <col min="1" max="1" width="14.75390625" style="0" customWidth="1"/>
    <col min="2" max="2" width="31.625" style="0" customWidth="1"/>
    <col min="3" max="3" width="7.875" style="0" customWidth="1"/>
    <col min="4" max="4" width="1.12109375" style="0" customWidth="1"/>
    <col min="5" max="5" width="23.125" style="0" customWidth="1"/>
    <col min="6" max="6" width="30.50390625" style="0" customWidth="1"/>
    <col min="7" max="7" width="7.375" style="0" customWidth="1"/>
  </cols>
  <sheetData>
    <row r="1" ht="15.75">
      <c r="B1" s="10" t="s">
        <v>184</v>
      </c>
    </row>
    <row r="2" spans="1:7" ht="12.75">
      <c r="A2" s="2" t="s">
        <v>185</v>
      </c>
      <c r="B2" s="65"/>
      <c r="C2" s="189"/>
      <c r="D2" s="201"/>
      <c r="E2" s="2" t="s">
        <v>186</v>
      </c>
      <c r="F2" s="190"/>
      <c r="G2" s="190"/>
    </row>
    <row r="3" spans="1:7" ht="15" customHeight="1">
      <c r="A3" s="2" t="str">
        <f>StateName&amp;"-"&amp;CountyName</f>
        <v>-</v>
      </c>
      <c r="B3" s="65" t="s">
        <v>64</v>
      </c>
      <c r="C3" s="189" t="s">
        <v>65</v>
      </c>
      <c r="D3" s="196"/>
      <c r="E3" s="2" t="str">
        <f>StateName&amp;"-"&amp;CityName</f>
        <v>-</v>
      </c>
      <c r="F3" s="191" t="s">
        <v>64</v>
      </c>
      <c r="G3" s="192" t="s">
        <v>65</v>
      </c>
    </row>
    <row r="4" spans="1:7" ht="12.75">
      <c r="A4" s="2" t="s">
        <v>187</v>
      </c>
      <c r="B4" s="65"/>
      <c r="C4" s="189"/>
      <c r="D4" s="196"/>
      <c r="E4" s="2" t="s">
        <v>187</v>
      </c>
      <c r="F4" s="190"/>
      <c r="G4" s="190"/>
    </row>
    <row r="5" spans="1:7" ht="12.75">
      <c r="A5" s="193" t="s">
        <v>188</v>
      </c>
      <c r="B5" s="190">
        <f>StatePerCapita</f>
        <v>0</v>
      </c>
      <c r="C5" s="189">
        <f>B5*4</f>
        <v>0</v>
      </c>
      <c r="D5" s="196"/>
      <c r="E5" s="193" t="s">
        <v>189</v>
      </c>
      <c r="F5" s="190">
        <f>StatePerCapita</f>
        <v>0</v>
      </c>
      <c r="G5" s="189">
        <f>F5*4</f>
        <v>0</v>
      </c>
    </row>
    <row r="6" spans="1:7" ht="12.75">
      <c r="A6" s="193" t="s">
        <v>190</v>
      </c>
      <c r="B6" s="190">
        <f>CountyPerCapita</f>
        <v>0</v>
      </c>
      <c r="C6" s="189">
        <f>B6*4</f>
        <v>0</v>
      </c>
      <c r="D6" s="196"/>
      <c r="E6" s="193" t="s">
        <v>191</v>
      </c>
      <c r="F6" s="190">
        <f>CityPerCapita</f>
        <v>0</v>
      </c>
      <c r="G6" s="189">
        <f>F6*4</f>
        <v>0</v>
      </c>
    </row>
    <row r="7" spans="1:7" ht="12.75">
      <c r="A7" s="193" t="s">
        <v>192</v>
      </c>
      <c r="B7" s="190">
        <f>B5+B6</f>
        <v>0</v>
      </c>
      <c r="C7" s="194">
        <f>C5+C6</f>
        <v>0</v>
      </c>
      <c r="D7" s="196"/>
      <c r="E7" s="193" t="s">
        <v>192</v>
      </c>
      <c r="F7" s="190">
        <f>F5+F6</f>
        <v>0</v>
      </c>
      <c r="G7" s="225">
        <f>G5+G6</f>
        <v>0</v>
      </c>
    </row>
    <row r="8" spans="1:7" ht="12.75">
      <c r="A8" s="65" t="s">
        <v>193</v>
      </c>
      <c r="B8" s="190"/>
      <c r="C8" s="194"/>
      <c r="D8" s="196"/>
      <c r="E8" s="65" t="s">
        <v>193</v>
      </c>
      <c r="F8" s="190"/>
      <c r="G8" s="190"/>
    </row>
    <row r="9" spans="1:7" ht="12.75">
      <c r="A9" s="193" t="s">
        <v>188</v>
      </c>
      <c r="B9" s="190">
        <f>StatePerCapitaBenefits</f>
        <v>0</v>
      </c>
      <c r="C9" s="189">
        <f>B9*4</f>
        <v>0</v>
      </c>
      <c r="D9" s="196"/>
      <c r="E9" s="193" t="s">
        <v>189</v>
      </c>
      <c r="F9" s="190">
        <f>StatePerCapitaBenefits</f>
        <v>0</v>
      </c>
      <c r="G9" s="189">
        <f>F9*4</f>
        <v>0</v>
      </c>
    </row>
    <row r="10" spans="1:7" ht="12.75">
      <c r="A10" s="193" t="s">
        <v>190</v>
      </c>
      <c r="B10" s="190">
        <f>CountyPerCapitaBenefits</f>
        <v>0</v>
      </c>
      <c r="C10" s="189">
        <f>B10*4</f>
        <v>0</v>
      </c>
      <c r="D10" s="196"/>
      <c r="E10" s="193" t="s">
        <v>191</v>
      </c>
      <c r="F10" s="190">
        <f>CityPerCapitaBenefits</f>
        <v>0</v>
      </c>
      <c r="G10" s="189">
        <f>F10*4</f>
        <v>0</v>
      </c>
    </row>
    <row r="11" spans="1:7" ht="12.75">
      <c r="A11" s="193" t="s">
        <v>192</v>
      </c>
      <c r="B11" s="190">
        <f>B9+B10</f>
        <v>0</v>
      </c>
      <c r="C11" s="194">
        <f>C9+C10</f>
        <v>0</v>
      </c>
      <c r="D11" s="196"/>
      <c r="E11" s="193" t="s">
        <v>192</v>
      </c>
      <c r="F11" s="194">
        <f>F9+F10</f>
        <v>0</v>
      </c>
      <c r="G11" s="226">
        <f>G9+G10</f>
        <v>0</v>
      </c>
    </row>
    <row r="12" spans="1:7" ht="12.75">
      <c r="A12" s="65" t="s">
        <v>194</v>
      </c>
      <c r="B12" s="190" t="s">
        <v>195</v>
      </c>
      <c r="C12" s="194"/>
      <c r="D12" s="196"/>
      <c r="E12" s="65" t="s">
        <v>194</v>
      </c>
      <c r="F12" s="190" t="s">
        <v>196</v>
      </c>
      <c r="G12" s="190"/>
    </row>
    <row r="13" spans="1:7" ht="12.75">
      <c r="A13" s="193" t="s">
        <v>188</v>
      </c>
      <c r="B13" s="249">
        <f>IF(StatePopulation&gt;0,StateJobsCreated/StatePopulation*CountyPopulation,0)</f>
        <v>0</v>
      </c>
      <c r="C13" s="194"/>
      <c r="D13" s="196"/>
      <c r="E13" s="193" t="s">
        <v>189</v>
      </c>
      <c r="F13" s="190">
        <f>IF(StatePopulation&gt;0,StateJobsCreated/StatePopulation*CityPopulation,0)</f>
        <v>0</v>
      </c>
      <c r="G13" s="190"/>
    </row>
    <row r="14" spans="1:7" ht="12.75">
      <c r="A14" s="193" t="s">
        <v>190</v>
      </c>
      <c r="B14" s="190">
        <f>CountyJobsCreated</f>
        <v>0</v>
      </c>
      <c r="C14" s="194"/>
      <c r="D14" s="196"/>
      <c r="E14" s="193" t="s">
        <v>191</v>
      </c>
      <c r="F14" s="190">
        <f>CityJobsCreated</f>
        <v>0</v>
      </c>
      <c r="G14" s="190"/>
    </row>
    <row r="15" spans="1:7" ht="12.75">
      <c r="A15" s="193" t="s">
        <v>192</v>
      </c>
      <c r="B15" s="190">
        <f>B13+B14</f>
        <v>0</v>
      </c>
      <c r="C15" s="194"/>
      <c r="D15" s="196"/>
      <c r="E15" s="193" t="s">
        <v>192</v>
      </c>
      <c r="F15" s="217">
        <f>F13+F14</f>
        <v>0</v>
      </c>
      <c r="G15" s="190"/>
    </row>
    <row r="16" spans="1:7" ht="8.25" customHeight="1">
      <c r="A16" s="197"/>
      <c r="B16" s="198"/>
      <c r="C16" s="199"/>
      <c r="D16" s="200"/>
      <c r="E16" s="197"/>
      <c r="F16" s="198"/>
      <c r="G16" s="198"/>
    </row>
    <row r="17" spans="1:7" ht="38.25">
      <c r="A17" s="195" t="s">
        <v>197</v>
      </c>
      <c r="B17" s="190"/>
      <c r="C17" s="194"/>
      <c r="D17" s="196"/>
      <c r="E17" s="195" t="s">
        <v>197</v>
      </c>
      <c r="F17" s="190"/>
      <c r="G17" s="190"/>
    </row>
    <row r="18" spans="1:7" ht="12.75">
      <c r="A18" s="2" t="s">
        <v>187</v>
      </c>
      <c r="B18" s="190"/>
      <c r="C18" s="194"/>
      <c r="D18" s="196"/>
      <c r="E18" s="2" t="s">
        <v>187</v>
      </c>
      <c r="F18" s="190"/>
      <c r="G18" s="190"/>
    </row>
    <row r="19" spans="1:7" ht="12.75">
      <c r="A19" s="193" t="s">
        <v>188</v>
      </c>
      <c r="B19" s="190">
        <f>StatePerCapita</f>
        <v>0</v>
      </c>
      <c r="C19" s="190">
        <f>B19*4</f>
        <v>0</v>
      </c>
      <c r="D19" s="196"/>
      <c r="E19" s="193" t="s">
        <v>188</v>
      </c>
      <c r="F19" s="190">
        <f>StatePerCapita</f>
        <v>0</v>
      </c>
      <c r="G19" s="189">
        <f>F19*4</f>
        <v>0</v>
      </c>
    </row>
    <row r="20" spans="1:7" ht="12.75">
      <c r="A20" s="193" t="s">
        <v>190</v>
      </c>
      <c r="B20" s="190">
        <f>CountyPerCapita</f>
        <v>0</v>
      </c>
      <c r="C20" s="190">
        <f>B20*4</f>
        <v>0</v>
      </c>
      <c r="D20" s="196"/>
      <c r="E20" s="193" t="s">
        <v>191</v>
      </c>
      <c r="F20" s="190">
        <f>CityPerCapita</f>
        <v>0</v>
      </c>
      <c r="G20" s="189">
        <f>F20*4</f>
        <v>0</v>
      </c>
    </row>
    <row r="21" spans="1:7" ht="12.75">
      <c r="A21" s="193" t="s">
        <v>198</v>
      </c>
      <c r="B21" s="203"/>
      <c r="C21" s="194">
        <f>B21*4</f>
        <v>0</v>
      </c>
      <c r="D21" s="196"/>
      <c r="E21" s="193" t="s">
        <v>198</v>
      </c>
      <c r="F21" s="203"/>
      <c r="G21" s="194">
        <f>F21*4</f>
        <v>0</v>
      </c>
    </row>
    <row r="22" spans="1:7" ht="12.75">
      <c r="A22" s="193" t="s">
        <v>192</v>
      </c>
      <c r="B22" s="190">
        <f>SUM(B19:B21)</f>
        <v>0</v>
      </c>
      <c r="C22" s="190">
        <f>SUM(C19:C21)</f>
        <v>0</v>
      </c>
      <c r="D22" s="196"/>
      <c r="E22" s="193" t="s">
        <v>192</v>
      </c>
      <c r="F22" s="190">
        <f>SUM(F19:F21)</f>
        <v>0</v>
      </c>
      <c r="G22" s="190">
        <f>SUM(G19:G21)</f>
        <v>0</v>
      </c>
    </row>
    <row r="23" spans="1:7" ht="12.75">
      <c r="A23" s="65" t="s">
        <v>193</v>
      </c>
      <c r="B23" s="190"/>
      <c r="C23" s="194"/>
      <c r="D23" s="196"/>
      <c r="E23" s="65" t="s">
        <v>193</v>
      </c>
      <c r="F23" s="190"/>
      <c r="G23" s="194"/>
    </row>
    <row r="24" spans="1:7" ht="12.75">
      <c r="A24" s="193" t="s">
        <v>188</v>
      </c>
      <c r="B24" s="190">
        <f>StatePerCapitaBenefits</f>
        <v>0</v>
      </c>
      <c r="C24" s="190">
        <f>B24*4</f>
        <v>0</v>
      </c>
      <c r="D24" s="196"/>
      <c r="E24" s="193" t="s">
        <v>188</v>
      </c>
      <c r="F24" s="190">
        <f>StatePerCapitaBenefits</f>
        <v>0</v>
      </c>
      <c r="G24" s="189">
        <f>F24*4</f>
        <v>0</v>
      </c>
    </row>
    <row r="25" spans="1:7" ht="12.75">
      <c r="A25" s="193" t="s">
        <v>190</v>
      </c>
      <c r="B25" s="190">
        <f>CountyPerCapitaBenefits</f>
        <v>0</v>
      </c>
      <c r="C25" s="190">
        <f>B25*4</f>
        <v>0</v>
      </c>
      <c r="D25" s="196"/>
      <c r="E25" s="193" t="s">
        <v>191</v>
      </c>
      <c r="F25" s="190">
        <f>CityPerCapitaBenefits</f>
        <v>0</v>
      </c>
      <c r="G25" s="189">
        <f>F25*4</f>
        <v>0</v>
      </c>
    </row>
    <row r="26" spans="1:7" ht="12.75">
      <c r="A26" s="193" t="s">
        <v>198</v>
      </c>
      <c r="B26" s="203"/>
      <c r="C26" s="190">
        <f>B26*4</f>
        <v>0</v>
      </c>
      <c r="D26" s="196"/>
      <c r="E26" s="193" t="s">
        <v>198</v>
      </c>
      <c r="F26" s="203"/>
      <c r="G26" s="189">
        <f>F26*4</f>
        <v>0</v>
      </c>
    </row>
    <row r="27" spans="1:7" ht="12.75">
      <c r="A27" s="193" t="s">
        <v>192</v>
      </c>
      <c r="B27" s="190">
        <f>SUM(B24:B26)</f>
        <v>0</v>
      </c>
      <c r="C27" s="190">
        <f>SUM(C24:C26)</f>
        <v>0</v>
      </c>
      <c r="D27" s="196"/>
      <c r="E27" s="193" t="s">
        <v>192</v>
      </c>
      <c r="F27" s="190">
        <f>SUM(F24:F26)</f>
        <v>0</v>
      </c>
      <c r="G27" s="190">
        <f>SUM(G24:G26)</f>
        <v>0</v>
      </c>
    </row>
    <row r="28" spans="1:7" ht="12.75">
      <c r="A28" s="65" t="s">
        <v>194</v>
      </c>
      <c r="B28" s="190"/>
      <c r="C28" s="194"/>
      <c r="D28" s="196"/>
      <c r="E28" s="65" t="s">
        <v>194</v>
      </c>
      <c r="F28" s="190"/>
      <c r="G28" s="194"/>
    </row>
    <row r="29" spans="1:7" ht="12.75">
      <c r="A29" s="193" t="s">
        <v>188</v>
      </c>
      <c r="B29" s="190">
        <f>B13</f>
        <v>0</v>
      </c>
      <c r="C29" s="190"/>
      <c r="D29" s="196"/>
      <c r="E29" s="193" t="s">
        <v>188</v>
      </c>
      <c r="F29" s="190">
        <f>F13</f>
        <v>0</v>
      </c>
      <c r="G29" s="190"/>
    </row>
    <row r="30" spans="1:7" ht="12.75">
      <c r="A30" s="193" t="s">
        <v>190</v>
      </c>
      <c r="B30" s="190">
        <f>CountyJobsCreated</f>
        <v>0</v>
      </c>
      <c r="C30" s="190"/>
      <c r="D30" s="196"/>
      <c r="E30" s="193" t="s">
        <v>191</v>
      </c>
      <c r="F30" s="190">
        <f>CityJobsCreated</f>
        <v>0</v>
      </c>
      <c r="G30" s="190"/>
    </row>
    <row r="31" spans="1:7" ht="12.75">
      <c r="A31" s="193" t="s">
        <v>198</v>
      </c>
      <c r="B31" s="203"/>
      <c r="C31" s="190"/>
      <c r="D31" s="196"/>
      <c r="E31" s="193" t="s">
        <v>198</v>
      </c>
      <c r="F31" s="203"/>
      <c r="G31" s="190"/>
    </row>
    <row r="32" spans="1:7" ht="12.75">
      <c r="A32" s="193" t="s">
        <v>192</v>
      </c>
      <c r="B32" s="190">
        <f>SUM(B29:B31)</f>
        <v>0</v>
      </c>
      <c r="C32" s="190"/>
      <c r="D32" s="202"/>
      <c r="E32" s="193" t="s">
        <v>192</v>
      </c>
      <c r="F32" s="190">
        <f>SUM(F29:F31)</f>
        <v>0</v>
      </c>
      <c r="G32" s="190"/>
    </row>
  </sheetData>
  <printOptions/>
  <pageMargins left="0.75" right="0.75" top="1" bottom="1" header="0.5" footer="0.5"/>
  <pageSetup orientation="portrait" paperSize="9"/>
  <legacyDrawing r:id="rId1"/>
</worksheet>
</file>

<file path=xl/worksheets/sheet10.xml><?xml version="1.0" encoding="utf-8"?>
<worksheet xmlns="http://schemas.openxmlformats.org/spreadsheetml/2006/main" xmlns:r="http://schemas.openxmlformats.org/officeDocument/2006/relationships">
  <sheetPr codeName="Sheet15"/>
  <dimension ref="A1:G231"/>
  <sheetViews>
    <sheetView showFormulas="1" showGridLines="0" showZeros="0" workbookViewId="0" topLeftCell="B1">
      <selection activeCell="D231" sqref="D231"/>
    </sheetView>
  </sheetViews>
  <sheetFormatPr defaultColWidth="9.00390625" defaultRowHeight="12.75"/>
  <cols>
    <col min="1" max="1" width="2.625" style="0" customWidth="1"/>
    <col min="2" max="2" width="25.625" style="0" customWidth="1"/>
    <col min="3" max="3" width="3.75390625" style="0" customWidth="1"/>
    <col min="4" max="4" width="11.75390625" style="0" customWidth="1"/>
    <col min="5" max="5" width="3.375" style="0" customWidth="1"/>
  </cols>
  <sheetData>
    <row r="1" spans="1:7" ht="12.75">
      <c r="A1" s="142" t="s">
        <v>25</v>
      </c>
      <c r="B1" s="142" t="s">
        <v>78</v>
      </c>
      <c r="C1" s="63"/>
      <c r="D1" s="143" t="s">
        <v>147</v>
      </c>
      <c r="E1" s="144"/>
      <c r="F1" s="77"/>
      <c r="G1" s="77"/>
    </row>
    <row r="2" spans="1:7" ht="12.75">
      <c r="A2" s="15" t="s">
        <v>149</v>
      </c>
      <c r="B2" s="15"/>
      <c r="C2" s="85"/>
      <c r="D2" s="85"/>
      <c r="E2" s="13"/>
      <c r="F2" s="77"/>
      <c r="G2" s="77"/>
    </row>
    <row r="3" spans="1:7" ht="12.75">
      <c r="A3" s="12"/>
      <c r="B3" s="86"/>
      <c r="C3" s="92"/>
      <c r="D3" s="121" t="s">
        <v>110</v>
      </c>
      <c r="E3" s="13"/>
      <c r="F3" s="77"/>
      <c r="G3" s="77"/>
    </row>
    <row r="4" spans="1:7" ht="85.5">
      <c r="A4" s="28" t="s">
        <v>31</v>
      </c>
      <c r="B4" s="34" t="s">
        <v>28</v>
      </c>
      <c r="C4" s="1"/>
      <c r="D4" s="36" t="s">
        <v>30</v>
      </c>
      <c r="E4" s="35" t="s">
        <v>29</v>
      </c>
      <c r="F4" s="77"/>
      <c r="G4" s="77"/>
    </row>
    <row r="5" spans="1:7" ht="12.75">
      <c r="A5" s="27"/>
      <c r="B5" s="29"/>
      <c r="C5" s="54"/>
      <c r="D5" s="30"/>
      <c r="E5" s="27"/>
      <c r="F5" s="77"/>
      <c r="G5" s="77"/>
    </row>
    <row r="6" spans="1:7" ht="12.75">
      <c r="A6" s="27"/>
      <c r="B6" s="55"/>
      <c r="C6" s="54"/>
      <c r="D6" s="31"/>
      <c r="E6" s="27"/>
      <c r="F6" s="77"/>
      <c r="G6" s="77"/>
    </row>
    <row r="7" spans="1:7" ht="12.75">
      <c r="A7" s="27"/>
      <c r="B7" s="55"/>
      <c r="C7" s="54"/>
      <c r="D7" s="31"/>
      <c r="E7" s="27"/>
      <c r="F7" s="77"/>
      <c r="G7" s="77"/>
    </row>
    <row r="8" spans="1:7" ht="12.75">
      <c r="A8" s="27"/>
      <c r="B8" s="55"/>
      <c r="C8" s="54"/>
      <c r="D8" s="31"/>
      <c r="E8" s="27"/>
      <c r="F8" s="77"/>
      <c r="G8" s="77"/>
    </row>
    <row r="9" spans="1:7" ht="12.75">
      <c r="A9" s="27"/>
      <c r="B9" s="55"/>
      <c r="C9" s="54"/>
      <c r="D9" s="31"/>
      <c r="E9" s="27"/>
      <c r="F9" s="77"/>
      <c r="G9" s="77"/>
    </row>
    <row r="10" spans="1:7" ht="12.75">
      <c r="A10" s="27"/>
      <c r="B10" s="55"/>
      <c r="C10" s="54"/>
      <c r="D10" s="31"/>
      <c r="E10" s="27"/>
      <c r="F10" s="77"/>
      <c r="G10" s="77"/>
    </row>
    <row r="11" spans="1:7" ht="12.75">
      <c r="A11" s="27"/>
      <c r="B11" s="55"/>
      <c r="C11" s="54"/>
      <c r="D11" s="31"/>
      <c r="E11" s="27"/>
      <c r="F11" s="77"/>
      <c r="G11" s="77"/>
    </row>
    <row r="12" spans="1:7" ht="12.75">
      <c r="A12" s="27"/>
      <c r="B12" s="55"/>
      <c r="C12" s="54"/>
      <c r="D12" s="31"/>
      <c r="E12" s="27"/>
      <c r="F12" s="77"/>
      <c r="G12" s="77"/>
    </row>
    <row r="13" spans="1:7" ht="12.75">
      <c r="A13" s="27"/>
      <c r="B13" s="55"/>
      <c r="C13" s="54"/>
      <c r="D13" s="31"/>
      <c r="E13" s="27"/>
      <c r="F13" s="77"/>
      <c r="G13" s="77"/>
    </row>
    <row r="14" spans="1:7" ht="13.5" thickBot="1">
      <c r="A14" s="27"/>
      <c r="B14" s="56"/>
      <c r="C14" s="57"/>
      <c r="D14" s="32"/>
      <c r="E14" s="58"/>
      <c r="F14" s="77"/>
      <c r="G14" s="77"/>
    </row>
    <row r="15" spans="1:7" ht="13.5" thickBot="1">
      <c r="A15" s="19"/>
      <c r="B15" s="4" t="s">
        <v>33</v>
      </c>
      <c r="C15" s="5"/>
      <c r="D15" s="134">
        <f>SUM(D5:D14)</f>
        <v>0</v>
      </c>
      <c r="E15" s="18"/>
      <c r="F15" s="77"/>
      <c r="G15" s="77"/>
    </row>
    <row r="16" spans="1:7" ht="24.75">
      <c r="A16" s="16"/>
      <c r="B16" s="38" t="s">
        <v>34</v>
      </c>
      <c r="C16" s="39" t="s">
        <v>35</v>
      </c>
      <c r="D16" s="40" t="s">
        <v>36</v>
      </c>
      <c r="E16" s="35" t="s">
        <v>29</v>
      </c>
      <c r="F16" s="77"/>
      <c r="G16" s="77"/>
    </row>
    <row r="17" spans="1:7" ht="12.75">
      <c r="A17" s="41"/>
      <c r="B17" s="42"/>
      <c r="C17" s="43"/>
      <c r="D17" s="44"/>
      <c r="E17" s="41"/>
      <c r="F17" s="77"/>
      <c r="G17" s="77"/>
    </row>
    <row r="18" spans="1:7" ht="12.75">
      <c r="A18" s="41"/>
      <c r="B18" s="42"/>
      <c r="C18" s="43"/>
      <c r="D18" s="44"/>
      <c r="E18" s="41"/>
      <c r="F18" s="77"/>
      <c r="G18" s="77"/>
    </row>
    <row r="19" spans="1:7" ht="12.75">
      <c r="A19" s="41"/>
      <c r="B19" s="42"/>
      <c r="C19" s="43"/>
      <c r="D19" s="44"/>
      <c r="E19" s="41"/>
      <c r="F19" s="77"/>
      <c r="G19" s="77"/>
    </row>
    <row r="20" spans="1:7" ht="12.75">
      <c r="A20" s="41"/>
      <c r="B20" s="42"/>
      <c r="C20" s="43"/>
      <c r="D20" s="44"/>
      <c r="E20" s="41"/>
      <c r="F20" s="77"/>
      <c r="G20" s="77"/>
    </row>
    <row r="21" spans="1:7" ht="12.75">
      <c r="A21" s="41"/>
      <c r="B21" s="42"/>
      <c r="C21" s="43"/>
      <c r="D21" s="44"/>
      <c r="E21" s="41"/>
      <c r="F21" s="77"/>
      <c r="G21" s="77"/>
    </row>
    <row r="22" spans="1:7" ht="12.75">
      <c r="A22" s="41"/>
      <c r="B22" s="42"/>
      <c r="C22" s="43"/>
      <c r="D22" s="44"/>
      <c r="E22" s="41"/>
      <c r="F22" s="77"/>
      <c r="G22" s="77"/>
    </row>
    <row r="23" spans="1:7" ht="12.75">
      <c r="A23" s="41"/>
      <c r="B23" s="42"/>
      <c r="C23" s="43"/>
      <c r="D23" s="44"/>
      <c r="E23" s="41"/>
      <c r="F23" s="77"/>
      <c r="G23" s="77"/>
    </row>
    <row r="24" spans="1:7" ht="12.75">
      <c r="A24" s="41"/>
      <c r="B24" s="42"/>
      <c r="C24" s="43"/>
      <c r="D24" s="44"/>
      <c r="E24" s="41"/>
      <c r="F24" s="77"/>
      <c r="G24" s="77"/>
    </row>
    <row r="25" spans="1:7" ht="12.75">
      <c r="A25" s="41"/>
      <c r="B25" s="42"/>
      <c r="C25" s="43"/>
      <c r="D25" s="44"/>
      <c r="E25" s="41"/>
      <c r="F25" s="77"/>
      <c r="G25" s="77"/>
    </row>
    <row r="26" spans="1:7" ht="12.75">
      <c r="A26" s="41"/>
      <c r="B26" s="42"/>
      <c r="C26" s="43"/>
      <c r="D26" s="44"/>
      <c r="E26" s="41"/>
      <c r="F26" s="77"/>
      <c r="G26" s="77"/>
    </row>
    <row r="27" spans="1:7" ht="12.75">
      <c r="A27" s="41"/>
      <c r="B27" s="42"/>
      <c r="C27" s="43"/>
      <c r="D27" s="44"/>
      <c r="E27" s="41"/>
      <c r="F27" s="77"/>
      <c r="G27" s="77"/>
    </row>
    <row r="28" spans="1:7" ht="12.75">
      <c r="A28" s="41"/>
      <c r="B28" s="42"/>
      <c r="C28" s="43"/>
      <c r="D28" s="44"/>
      <c r="E28" s="41"/>
      <c r="F28" s="77"/>
      <c r="G28" s="77"/>
    </row>
    <row r="29" spans="1:7" ht="12.75">
      <c r="A29" s="41"/>
      <c r="B29" s="42"/>
      <c r="C29" s="43"/>
      <c r="D29" s="44"/>
      <c r="E29" s="41"/>
      <c r="F29" s="77"/>
      <c r="G29" s="77"/>
    </row>
    <row r="30" spans="1:7" ht="12.75">
      <c r="A30" s="41"/>
      <c r="B30" s="42"/>
      <c r="C30" s="43"/>
      <c r="D30" s="44"/>
      <c r="E30" s="41"/>
      <c r="F30" s="77"/>
      <c r="G30" s="77"/>
    </row>
    <row r="31" spans="1:7" ht="12.75">
      <c r="A31" s="41"/>
      <c r="B31" s="42"/>
      <c r="C31" s="43"/>
      <c r="D31" s="44"/>
      <c r="E31" s="41"/>
      <c r="F31" s="77"/>
      <c r="G31" s="77"/>
    </row>
    <row r="32" spans="1:7" ht="12.75">
      <c r="A32" s="41"/>
      <c r="B32" s="42"/>
      <c r="C32" s="43"/>
      <c r="D32" s="44"/>
      <c r="E32" s="41"/>
      <c r="F32" s="77"/>
      <c r="G32" s="77"/>
    </row>
    <row r="33" spans="1:7" ht="12.75">
      <c r="A33" s="41"/>
      <c r="B33" s="42"/>
      <c r="C33" s="43"/>
      <c r="D33" s="44"/>
      <c r="E33" s="41"/>
      <c r="F33" s="77"/>
      <c r="G33" s="77"/>
    </row>
    <row r="34" spans="1:7" ht="12.75">
      <c r="A34" s="41"/>
      <c r="B34" s="42"/>
      <c r="C34" s="43"/>
      <c r="D34" s="44"/>
      <c r="E34" s="41"/>
      <c r="F34" s="77"/>
      <c r="G34" s="77"/>
    </row>
    <row r="35" spans="1:7" ht="12.75">
      <c r="A35" s="41"/>
      <c r="B35" s="42"/>
      <c r="C35" s="43"/>
      <c r="D35" s="44"/>
      <c r="E35" s="41"/>
      <c r="F35" s="77"/>
      <c r="G35" s="77"/>
    </row>
    <row r="36" spans="1:7" ht="12.75">
      <c r="A36" s="41"/>
      <c r="B36" s="42"/>
      <c r="C36" s="43"/>
      <c r="D36" s="44"/>
      <c r="E36" s="41"/>
      <c r="F36" s="77"/>
      <c r="G36" s="77"/>
    </row>
    <row r="37" spans="1:7" ht="12.75">
      <c r="A37" s="41"/>
      <c r="B37" s="42"/>
      <c r="C37" s="43"/>
      <c r="D37" s="44"/>
      <c r="E37" s="41"/>
      <c r="F37" s="77"/>
      <c r="G37" s="77"/>
    </row>
    <row r="38" spans="1:7" ht="12.75">
      <c r="A38" s="41"/>
      <c r="B38" s="42"/>
      <c r="C38" s="43"/>
      <c r="D38" s="44"/>
      <c r="E38" s="41"/>
      <c r="F38" s="77"/>
      <c r="G38" s="77"/>
    </row>
    <row r="39" spans="1:7" ht="12.75">
      <c r="A39" s="41"/>
      <c r="B39" s="42"/>
      <c r="C39" s="43"/>
      <c r="D39" s="44"/>
      <c r="E39" s="41"/>
      <c r="F39" s="77"/>
      <c r="G39" s="77"/>
    </row>
    <row r="40" spans="1:7" ht="12.75">
      <c r="A40" s="41"/>
      <c r="B40" s="42"/>
      <c r="C40" s="43"/>
      <c r="D40" s="44"/>
      <c r="E40" s="41"/>
      <c r="F40" s="77"/>
      <c r="G40" s="77"/>
    </row>
    <row r="41" spans="1:7" ht="12.75">
      <c r="A41" s="41"/>
      <c r="B41" s="42"/>
      <c r="C41" s="43"/>
      <c r="D41" s="44"/>
      <c r="E41" s="41"/>
      <c r="F41" s="77"/>
      <c r="G41" s="77"/>
    </row>
    <row r="42" spans="1:7" ht="12.75">
      <c r="A42" s="41"/>
      <c r="B42" s="42"/>
      <c r="C42" s="43"/>
      <c r="D42" s="44"/>
      <c r="E42" s="41"/>
      <c r="F42" s="77"/>
      <c r="G42" s="77"/>
    </row>
    <row r="43" spans="1:7" ht="12.75">
      <c r="A43" s="41"/>
      <c r="B43" s="42"/>
      <c r="C43" s="43"/>
      <c r="D43" s="44"/>
      <c r="E43" s="41"/>
      <c r="F43" s="77"/>
      <c r="G43" s="77"/>
    </row>
    <row r="44" spans="1:7" ht="12.75">
      <c r="A44" s="41"/>
      <c r="B44" s="42"/>
      <c r="C44" s="43"/>
      <c r="D44" s="44"/>
      <c r="E44" s="41"/>
      <c r="F44" s="77"/>
      <c r="G44" s="77"/>
    </row>
    <row r="45" spans="1:7" ht="12.75">
      <c r="A45" s="41"/>
      <c r="B45" s="42"/>
      <c r="C45" s="43"/>
      <c r="D45" s="44"/>
      <c r="E45" s="41"/>
      <c r="F45" s="77"/>
      <c r="G45" s="77"/>
    </row>
    <row r="46" spans="1:7" ht="12.75">
      <c r="A46" s="41"/>
      <c r="B46" s="42"/>
      <c r="C46" s="43"/>
      <c r="D46" s="44"/>
      <c r="E46" s="41"/>
      <c r="F46" s="77"/>
      <c r="G46" s="77"/>
    </row>
    <row r="47" spans="1:7" ht="12.75">
      <c r="A47" s="41"/>
      <c r="B47" s="42"/>
      <c r="C47" s="43"/>
      <c r="D47" s="44"/>
      <c r="E47" s="41"/>
      <c r="F47" s="77"/>
      <c r="G47" s="77"/>
    </row>
    <row r="48" spans="1:7" ht="12.75">
      <c r="A48" s="41"/>
      <c r="B48" s="42"/>
      <c r="C48" s="43"/>
      <c r="D48" s="44"/>
      <c r="E48" s="41"/>
      <c r="F48" s="77"/>
      <c r="G48" s="77"/>
    </row>
    <row r="49" spans="1:7" ht="12.75">
      <c r="A49" s="41"/>
      <c r="B49" s="42"/>
      <c r="C49" s="43"/>
      <c r="D49" s="44"/>
      <c r="E49" s="41"/>
      <c r="F49" s="77"/>
      <c r="G49" s="77"/>
    </row>
    <row r="50" spans="1:7" ht="12.75">
      <c r="A50" s="41"/>
      <c r="B50" s="42"/>
      <c r="C50" s="43"/>
      <c r="D50" s="44"/>
      <c r="E50" s="41"/>
      <c r="F50" s="77"/>
      <c r="G50" s="77"/>
    </row>
    <row r="51" spans="1:7" ht="12.75">
      <c r="A51" s="41"/>
      <c r="B51" s="42"/>
      <c r="C51" s="43"/>
      <c r="D51" s="44"/>
      <c r="E51" s="41"/>
      <c r="F51" s="77"/>
      <c r="G51" s="77"/>
    </row>
    <row r="52" spans="1:7" ht="12.75">
      <c r="A52" s="41"/>
      <c r="B52" s="42"/>
      <c r="C52" s="43"/>
      <c r="D52" s="44"/>
      <c r="E52" s="41"/>
      <c r="F52" s="77"/>
      <c r="G52" s="77"/>
    </row>
    <row r="53" spans="1:7" ht="12.75">
      <c r="A53" s="41"/>
      <c r="B53" s="42"/>
      <c r="C53" s="43"/>
      <c r="D53" s="44"/>
      <c r="E53" s="41"/>
      <c r="F53" s="77"/>
      <c r="G53" s="77"/>
    </row>
    <row r="54" spans="1:7" ht="13.5" thickBot="1">
      <c r="A54" s="48"/>
      <c r="B54" s="45" t="s">
        <v>59</v>
      </c>
      <c r="C54" s="46"/>
      <c r="D54" s="44"/>
      <c r="E54" s="48"/>
      <c r="F54" s="77"/>
      <c r="G54" s="77"/>
    </row>
    <row r="55" spans="1:7" ht="13.5" thickBot="1">
      <c r="A55" s="17"/>
      <c r="B55" s="9" t="s">
        <v>32</v>
      </c>
      <c r="C55" s="11"/>
      <c r="D55" s="131">
        <f>SUM(D17:D54)</f>
        <v>0</v>
      </c>
      <c r="E55" s="18"/>
      <c r="F55" s="77"/>
      <c r="G55" s="77"/>
    </row>
    <row r="56" spans="1:7" ht="12.75">
      <c r="A56" s="3"/>
      <c r="B56" s="3"/>
      <c r="C56" s="3"/>
      <c r="D56" s="3"/>
      <c r="E56" s="3"/>
      <c r="F56" s="77"/>
      <c r="G56" s="77"/>
    </row>
    <row r="57" spans="1:7" ht="15.75">
      <c r="A57" s="10"/>
      <c r="B57" s="10"/>
      <c r="F57" s="77"/>
      <c r="G57" s="77"/>
    </row>
    <row r="58" spans="1:7" ht="12.75">
      <c r="A58" s="12" t="s">
        <v>20</v>
      </c>
      <c r="B58" s="12" t="s">
        <v>21</v>
      </c>
      <c r="C58" s="12" t="s">
        <v>22</v>
      </c>
      <c r="D58" s="12" t="s">
        <v>23</v>
      </c>
      <c r="E58" s="12" t="s">
        <v>24</v>
      </c>
      <c r="F58" s="77"/>
      <c r="G58" s="77"/>
    </row>
    <row r="59" spans="1:7" ht="12.75">
      <c r="A59" s="2" t="s">
        <v>26</v>
      </c>
      <c r="B59" s="2" t="s">
        <v>27</v>
      </c>
      <c r="C59" s="63"/>
      <c r="D59" s="82" t="s">
        <v>150</v>
      </c>
      <c r="E59" s="35" t="s">
        <v>39</v>
      </c>
      <c r="F59" s="77"/>
      <c r="G59" s="77"/>
    </row>
    <row r="60" spans="1:7" ht="12.75">
      <c r="A60" s="15">
        <v>2</v>
      </c>
      <c r="B60" s="12">
        <f>State_Other_CAFR_1</f>
        <v>0</v>
      </c>
      <c r="C60" s="63"/>
      <c r="D60" s="63"/>
      <c r="E60" s="13"/>
      <c r="F60" s="77"/>
      <c r="G60" s="77"/>
    </row>
    <row r="61" spans="1:7" ht="85.5">
      <c r="A61" s="28" t="s">
        <v>31</v>
      </c>
      <c r="B61" s="7" t="s">
        <v>34</v>
      </c>
      <c r="C61" s="59" t="s">
        <v>35</v>
      </c>
      <c r="D61" s="60" t="s">
        <v>36</v>
      </c>
      <c r="E61" s="35" t="s">
        <v>29</v>
      </c>
      <c r="F61" s="77"/>
      <c r="G61" s="77"/>
    </row>
    <row r="62" spans="1:7" ht="12.75">
      <c r="A62" s="13"/>
      <c r="B62" s="61" t="s">
        <v>38</v>
      </c>
      <c r="C62" s="2"/>
      <c r="D62" s="132">
        <f>D55</f>
        <v>0</v>
      </c>
      <c r="E62" s="20"/>
      <c r="F62" s="77"/>
      <c r="G62" s="77"/>
    </row>
    <row r="63" spans="1:7" ht="12.75">
      <c r="A63" s="41"/>
      <c r="B63" s="42"/>
      <c r="C63" s="43"/>
      <c r="D63" s="44"/>
      <c r="E63" s="41"/>
      <c r="F63" s="77"/>
      <c r="G63" s="77"/>
    </row>
    <row r="64" spans="1:7" ht="12.75">
      <c r="A64" s="41"/>
      <c r="B64" s="42"/>
      <c r="C64" s="43"/>
      <c r="D64" s="44"/>
      <c r="E64" s="41"/>
      <c r="F64" s="77"/>
      <c r="G64" s="77"/>
    </row>
    <row r="65" spans="1:7" ht="12.75">
      <c r="A65" s="41"/>
      <c r="B65" s="42"/>
      <c r="C65" s="43"/>
      <c r="D65" s="44"/>
      <c r="E65" s="41"/>
      <c r="F65" s="77"/>
      <c r="G65" s="77"/>
    </row>
    <row r="66" spans="1:7" ht="12.75">
      <c r="A66" s="41"/>
      <c r="B66" s="42"/>
      <c r="C66" s="43"/>
      <c r="D66" s="44"/>
      <c r="E66" s="41"/>
      <c r="F66" s="77"/>
      <c r="G66" s="77"/>
    </row>
    <row r="67" spans="1:7" ht="12.75">
      <c r="A67" s="41"/>
      <c r="B67" s="42"/>
      <c r="C67" s="43"/>
      <c r="D67" s="44"/>
      <c r="E67" s="41"/>
      <c r="F67" s="77"/>
      <c r="G67" s="77"/>
    </row>
    <row r="68" spans="1:7" ht="12.75">
      <c r="A68" s="41"/>
      <c r="B68" s="42"/>
      <c r="C68" s="43"/>
      <c r="D68" s="44"/>
      <c r="E68" s="41"/>
      <c r="F68" s="77"/>
      <c r="G68" s="77"/>
    </row>
    <row r="69" spans="1:7" ht="12.75">
      <c r="A69" s="41"/>
      <c r="B69" s="42"/>
      <c r="C69" s="43"/>
      <c r="D69" s="44"/>
      <c r="E69" s="41"/>
      <c r="F69" s="77"/>
      <c r="G69" s="77"/>
    </row>
    <row r="70" spans="1:7" ht="12.75">
      <c r="A70" s="41"/>
      <c r="B70" s="42"/>
      <c r="C70" s="43"/>
      <c r="D70" s="44"/>
      <c r="E70" s="41"/>
      <c r="F70" s="77"/>
      <c r="G70" s="77"/>
    </row>
    <row r="71" spans="1:7" ht="12.75">
      <c r="A71" s="41"/>
      <c r="B71" s="42"/>
      <c r="C71" s="43"/>
      <c r="D71" s="44"/>
      <c r="E71" s="41"/>
      <c r="F71" s="77"/>
      <c r="G71" s="77"/>
    </row>
    <row r="72" spans="1:7" ht="12.75">
      <c r="A72" s="41"/>
      <c r="B72" s="42"/>
      <c r="C72" s="43"/>
      <c r="D72" s="44"/>
      <c r="E72" s="41"/>
      <c r="F72" s="77"/>
      <c r="G72" s="77"/>
    </row>
    <row r="73" spans="1:7" ht="12.75">
      <c r="A73" s="41"/>
      <c r="B73" s="42"/>
      <c r="C73" s="43"/>
      <c r="D73" s="44"/>
      <c r="E73" s="41"/>
      <c r="F73" s="77"/>
      <c r="G73" s="77"/>
    </row>
    <row r="74" spans="1:7" ht="12.75">
      <c r="A74" s="41"/>
      <c r="B74" s="42"/>
      <c r="C74" s="43"/>
      <c r="D74" s="44"/>
      <c r="E74" s="41"/>
      <c r="F74" s="77"/>
      <c r="G74" s="77"/>
    </row>
    <row r="75" spans="1:7" ht="12.75">
      <c r="A75" s="41"/>
      <c r="B75" s="42"/>
      <c r="C75" s="43"/>
      <c r="D75" s="44"/>
      <c r="E75" s="41"/>
      <c r="F75" s="77"/>
      <c r="G75" s="77"/>
    </row>
    <row r="76" spans="1:7" ht="12.75">
      <c r="A76" s="41"/>
      <c r="B76" s="42"/>
      <c r="C76" s="43"/>
      <c r="D76" s="44"/>
      <c r="E76" s="41"/>
      <c r="F76" s="77"/>
      <c r="G76" s="77"/>
    </row>
    <row r="77" spans="1:7" ht="12.75">
      <c r="A77" s="41"/>
      <c r="B77" s="42"/>
      <c r="C77" s="43"/>
      <c r="D77" s="44"/>
      <c r="E77" s="41"/>
      <c r="F77" s="77"/>
      <c r="G77" s="77"/>
    </row>
    <row r="78" spans="1:7" ht="12.75">
      <c r="A78" s="41"/>
      <c r="B78" s="42"/>
      <c r="C78" s="43"/>
      <c r="D78" s="44"/>
      <c r="E78" s="41"/>
      <c r="F78" s="77"/>
      <c r="G78" s="77"/>
    </row>
    <row r="79" spans="1:7" ht="12.75">
      <c r="A79" s="41"/>
      <c r="B79" s="42"/>
      <c r="C79" s="43"/>
      <c r="D79" s="44"/>
      <c r="E79" s="41"/>
      <c r="F79" s="77"/>
      <c r="G79" s="77"/>
    </row>
    <row r="80" spans="1:7" ht="12.75">
      <c r="A80" s="41"/>
      <c r="B80" s="42"/>
      <c r="C80" s="43"/>
      <c r="D80" s="44"/>
      <c r="E80" s="41"/>
      <c r="F80" s="77"/>
      <c r="G80" s="77"/>
    </row>
    <row r="81" spans="1:7" ht="12.75">
      <c r="A81" s="41"/>
      <c r="B81" s="42"/>
      <c r="C81" s="43"/>
      <c r="D81" s="44"/>
      <c r="E81" s="41"/>
      <c r="F81" s="77"/>
      <c r="G81" s="77"/>
    </row>
    <row r="82" spans="1:7" ht="12.75">
      <c r="A82" s="41"/>
      <c r="B82" s="42"/>
      <c r="C82" s="43"/>
      <c r="D82" s="44"/>
      <c r="E82" s="41"/>
      <c r="F82" s="77"/>
      <c r="G82" s="77"/>
    </row>
    <row r="83" spans="1:7" ht="12.75">
      <c r="A83" s="41"/>
      <c r="B83" s="42"/>
      <c r="C83" s="43"/>
      <c r="D83" s="44"/>
      <c r="E83" s="41"/>
      <c r="F83" s="77"/>
      <c r="G83" s="77"/>
    </row>
    <row r="84" spans="1:7" ht="12.75">
      <c r="A84" s="41"/>
      <c r="B84" s="42"/>
      <c r="C84" s="43"/>
      <c r="D84" s="44"/>
      <c r="E84" s="41"/>
      <c r="F84" s="77"/>
      <c r="G84" s="77"/>
    </row>
    <row r="85" spans="1:7" ht="12.75">
      <c r="A85" s="41"/>
      <c r="B85" s="42"/>
      <c r="C85" s="43"/>
      <c r="D85" s="44"/>
      <c r="E85" s="41"/>
      <c r="F85" s="77"/>
      <c r="G85" s="77"/>
    </row>
    <row r="86" spans="1:7" ht="12.75">
      <c r="A86" s="41"/>
      <c r="B86" s="42"/>
      <c r="C86" s="43"/>
      <c r="D86" s="44"/>
      <c r="E86" s="41"/>
      <c r="F86" s="77"/>
      <c r="G86" s="77"/>
    </row>
    <row r="87" spans="1:7" ht="12.75">
      <c r="A87" s="41"/>
      <c r="B87" s="42"/>
      <c r="C87" s="43"/>
      <c r="D87" s="44"/>
      <c r="E87" s="41"/>
      <c r="F87" s="77"/>
      <c r="G87" s="77"/>
    </row>
    <row r="88" spans="1:7" ht="12.75">
      <c r="A88" s="41"/>
      <c r="B88" s="42"/>
      <c r="C88" s="43"/>
      <c r="D88" s="44"/>
      <c r="E88" s="41"/>
      <c r="F88" s="77"/>
      <c r="G88" s="77"/>
    </row>
    <row r="89" spans="1:7" ht="12.75">
      <c r="A89" s="41"/>
      <c r="B89" s="42"/>
      <c r="C89" s="43"/>
      <c r="D89" s="44"/>
      <c r="E89" s="41"/>
      <c r="F89" s="77"/>
      <c r="G89" s="77"/>
    </row>
    <row r="90" spans="1:7" ht="12.75">
      <c r="A90" s="41"/>
      <c r="B90" s="42"/>
      <c r="C90" s="43"/>
      <c r="D90" s="44"/>
      <c r="E90" s="41"/>
      <c r="F90" s="77"/>
      <c r="G90" s="77"/>
    </row>
    <row r="91" spans="1:7" ht="12.75">
      <c r="A91" s="41"/>
      <c r="B91" s="42"/>
      <c r="C91" s="43"/>
      <c r="D91" s="44"/>
      <c r="E91" s="41"/>
      <c r="F91" s="77"/>
      <c r="G91" s="77"/>
    </row>
    <row r="92" spans="1:7" ht="12.75">
      <c r="A92" s="41"/>
      <c r="B92" s="42"/>
      <c r="C92" s="43"/>
      <c r="D92" s="44"/>
      <c r="E92" s="41"/>
      <c r="F92" s="77"/>
      <c r="G92" s="77"/>
    </row>
    <row r="93" spans="1:7" ht="12.75">
      <c r="A93" s="41"/>
      <c r="B93" s="42"/>
      <c r="C93" s="43"/>
      <c r="D93" s="44"/>
      <c r="E93" s="41"/>
      <c r="F93" s="77"/>
      <c r="G93" s="77"/>
    </row>
    <row r="94" spans="1:7" ht="12.75">
      <c r="A94" s="41"/>
      <c r="B94" s="42"/>
      <c r="C94" s="43"/>
      <c r="D94" s="44"/>
      <c r="E94" s="41"/>
      <c r="F94" s="77"/>
      <c r="G94" s="77"/>
    </row>
    <row r="95" spans="1:7" ht="12.75">
      <c r="A95" s="41"/>
      <c r="B95" s="42"/>
      <c r="C95" s="43"/>
      <c r="D95" s="44"/>
      <c r="E95" s="41"/>
      <c r="F95" s="77"/>
      <c r="G95" s="77"/>
    </row>
    <row r="96" spans="1:7" ht="12.75">
      <c r="A96" s="41"/>
      <c r="B96" s="42"/>
      <c r="C96" s="43"/>
      <c r="D96" s="44"/>
      <c r="E96" s="41"/>
      <c r="F96" s="77"/>
      <c r="G96" s="77"/>
    </row>
    <row r="97" spans="1:7" ht="12.75">
      <c r="A97" s="41"/>
      <c r="B97" s="45"/>
      <c r="C97" s="46"/>
      <c r="D97" s="47"/>
      <c r="E97" s="48"/>
      <c r="F97" s="77"/>
      <c r="G97" s="77"/>
    </row>
    <row r="98" spans="1:7" ht="12.75">
      <c r="A98" s="49"/>
      <c r="B98" s="50"/>
      <c r="C98" s="43"/>
      <c r="D98" s="44"/>
      <c r="E98" s="41"/>
      <c r="F98" s="77"/>
      <c r="G98" s="77"/>
    </row>
    <row r="99" spans="1:7" ht="12.75">
      <c r="A99" s="41"/>
      <c r="B99" s="51"/>
      <c r="C99" s="51"/>
      <c r="D99" s="52"/>
      <c r="E99" s="53"/>
      <c r="F99" s="77"/>
      <c r="G99" s="77"/>
    </row>
    <row r="100" spans="1:7" ht="12.75">
      <c r="A100" s="41"/>
      <c r="B100" s="42"/>
      <c r="C100" s="43"/>
      <c r="D100" s="44"/>
      <c r="E100" s="41"/>
      <c r="F100" s="77"/>
      <c r="G100" s="77"/>
    </row>
    <row r="101" spans="1:7" ht="12.75">
      <c r="A101" s="41"/>
      <c r="B101" s="42"/>
      <c r="C101" s="43"/>
      <c r="D101" s="44"/>
      <c r="E101" s="41"/>
      <c r="F101" s="77"/>
      <c r="G101" s="77"/>
    </row>
    <row r="102" spans="1:7" ht="12.75">
      <c r="A102" s="41"/>
      <c r="B102" s="42"/>
      <c r="C102" s="43"/>
      <c r="D102" s="44"/>
      <c r="E102" s="41"/>
      <c r="F102" s="77"/>
      <c r="G102" s="77"/>
    </row>
    <row r="103" spans="1:7" ht="12.75">
      <c r="A103" s="41"/>
      <c r="B103" s="42"/>
      <c r="C103" s="43"/>
      <c r="D103" s="44"/>
      <c r="E103" s="41"/>
      <c r="F103" s="77"/>
      <c r="G103" s="77"/>
    </row>
    <row r="104" spans="1:7" ht="12.75">
      <c r="A104" s="41"/>
      <c r="B104" s="42"/>
      <c r="C104" s="43"/>
      <c r="D104" s="44"/>
      <c r="E104" s="41"/>
      <c r="F104" s="77"/>
      <c r="G104" s="77"/>
    </row>
    <row r="105" spans="1:7" ht="12.75">
      <c r="A105" s="41"/>
      <c r="B105" s="42"/>
      <c r="C105" s="43"/>
      <c r="D105" s="44"/>
      <c r="E105" s="41"/>
      <c r="F105" s="77"/>
      <c r="G105" s="77"/>
    </row>
    <row r="106" spans="1:7" ht="12.75">
      <c r="A106" s="41"/>
      <c r="B106" s="42"/>
      <c r="C106" s="43"/>
      <c r="D106" s="44"/>
      <c r="E106" s="41"/>
      <c r="F106" s="77"/>
      <c r="G106" s="77"/>
    </row>
    <row r="107" spans="1:7" ht="12.75">
      <c r="A107" s="41"/>
      <c r="B107" s="42"/>
      <c r="C107" s="43"/>
      <c r="D107" s="44"/>
      <c r="E107" s="41"/>
      <c r="F107" s="77"/>
      <c r="G107" s="77"/>
    </row>
    <row r="108" spans="1:7" ht="12.75">
      <c r="A108" s="41"/>
      <c r="B108" s="42"/>
      <c r="C108" s="43"/>
      <c r="D108" s="44"/>
      <c r="E108" s="41"/>
      <c r="F108" s="77"/>
      <c r="G108" s="77"/>
    </row>
    <row r="109" spans="1:7" ht="12.75">
      <c r="A109" s="41"/>
      <c r="B109" s="42"/>
      <c r="C109" s="43"/>
      <c r="D109" s="44"/>
      <c r="E109" s="41"/>
      <c r="F109" s="77"/>
      <c r="G109" s="77"/>
    </row>
    <row r="110" spans="1:7" ht="12.75">
      <c r="A110" s="41"/>
      <c r="B110" s="42"/>
      <c r="C110" s="43"/>
      <c r="D110" s="44"/>
      <c r="E110" s="41"/>
      <c r="F110" s="77"/>
      <c r="G110" s="77"/>
    </row>
    <row r="111" spans="1:7" ht="12.75">
      <c r="A111" s="41"/>
      <c r="B111" s="42"/>
      <c r="C111" s="43"/>
      <c r="D111" s="44"/>
      <c r="E111" s="41"/>
      <c r="F111" s="77"/>
      <c r="G111" s="77"/>
    </row>
    <row r="112" spans="1:7" ht="12.75">
      <c r="A112" s="41"/>
      <c r="B112" s="42"/>
      <c r="C112" s="43"/>
      <c r="D112" s="44"/>
      <c r="E112" s="41"/>
      <c r="F112" s="77"/>
      <c r="G112" s="77"/>
    </row>
    <row r="113" spans="1:7" ht="13.5" thickBot="1">
      <c r="A113" s="48"/>
      <c r="B113" s="45"/>
      <c r="C113" s="46"/>
      <c r="D113" s="47"/>
      <c r="E113" s="48"/>
      <c r="F113" s="77"/>
      <c r="G113" s="77"/>
    </row>
    <row r="114" spans="1:7" ht="13.5" thickBot="1">
      <c r="A114" s="8"/>
      <c r="B114" s="9" t="s">
        <v>32</v>
      </c>
      <c r="C114" s="11"/>
      <c r="D114" s="133">
        <f>SUM(D62:D113)</f>
        <v>0</v>
      </c>
      <c r="E114" s="6"/>
      <c r="F114" s="77"/>
      <c r="G114" s="77"/>
    </row>
    <row r="115" spans="6:7" ht="12.75">
      <c r="F115" s="77"/>
      <c r="G115" s="77"/>
    </row>
    <row r="116" spans="6:7" ht="12.75">
      <c r="F116" s="77"/>
      <c r="G116" s="77"/>
    </row>
    <row r="117" spans="1:7" ht="12.75">
      <c r="A117" s="12" t="s">
        <v>20</v>
      </c>
      <c r="B117" s="12" t="s">
        <v>21</v>
      </c>
      <c r="C117" s="21" t="s">
        <v>22</v>
      </c>
      <c r="D117" s="12" t="s">
        <v>23</v>
      </c>
      <c r="E117" s="12" t="s">
        <v>24</v>
      </c>
      <c r="F117" s="77"/>
      <c r="G117" s="77"/>
    </row>
    <row r="118" spans="1:7" ht="12.75">
      <c r="A118" s="2" t="s">
        <v>26</v>
      </c>
      <c r="B118" s="2" t="s">
        <v>78</v>
      </c>
      <c r="C118" s="63"/>
      <c r="D118" s="82" t="s">
        <v>150</v>
      </c>
      <c r="E118" s="83"/>
      <c r="F118" s="77"/>
      <c r="G118" s="77"/>
    </row>
    <row r="119" spans="1:7" ht="12.75">
      <c r="A119" s="15">
        <v>1</v>
      </c>
      <c r="B119" s="15"/>
      <c r="C119" s="63"/>
      <c r="D119" s="63"/>
      <c r="E119" s="13"/>
      <c r="F119" s="77"/>
      <c r="G119" s="77"/>
    </row>
    <row r="120" spans="1:7" ht="12.75">
      <c r="A120" s="12"/>
      <c r="B120" s="86"/>
      <c r="C120" s="92"/>
      <c r="D120" s="121"/>
      <c r="E120" s="13"/>
      <c r="F120" s="77"/>
      <c r="G120" s="77"/>
    </row>
    <row r="121" spans="1:7" ht="42">
      <c r="A121" s="28" t="s">
        <v>31</v>
      </c>
      <c r="B121" s="34" t="s">
        <v>28</v>
      </c>
      <c r="C121" s="1"/>
      <c r="D121" s="36" t="s">
        <v>30</v>
      </c>
      <c r="E121" s="35" t="s">
        <v>29</v>
      </c>
      <c r="F121" s="77"/>
      <c r="G121" s="77"/>
    </row>
    <row r="122" spans="1:7" ht="12.75">
      <c r="A122" s="27"/>
      <c r="B122" s="29"/>
      <c r="C122" s="54"/>
      <c r="D122" s="30"/>
      <c r="E122" s="27"/>
      <c r="F122" s="77"/>
      <c r="G122" s="77"/>
    </row>
    <row r="123" spans="1:7" ht="12.75">
      <c r="A123" s="27"/>
      <c r="B123" s="55"/>
      <c r="C123" s="54"/>
      <c r="D123" s="31"/>
      <c r="E123" s="27"/>
      <c r="F123" s="77"/>
      <c r="G123" s="77"/>
    </row>
    <row r="124" spans="1:7" ht="12.75">
      <c r="A124" s="27"/>
      <c r="B124" s="55"/>
      <c r="C124" s="54"/>
      <c r="D124" s="31"/>
      <c r="E124" s="27"/>
      <c r="F124" s="77"/>
      <c r="G124" s="77"/>
    </row>
    <row r="125" spans="1:7" ht="12.75">
      <c r="A125" s="27"/>
      <c r="B125" s="55"/>
      <c r="C125" s="54"/>
      <c r="D125" s="31"/>
      <c r="E125" s="27"/>
      <c r="F125" s="77"/>
      <c r="G125" s="77"/>
    </row>
    <row r="126" spans="1:7" ht="12.75">
      <c r="A126" s="27"/>
      <c r="B126" s="55"/>
      <c r="C126" s="54"/>
      <c r="D126" s="31"/>
      <c r="E126" s="27"/>
      <c r="F126" s="77"/>
      <c r="G126" s="77"/>
    </row>
    <row r="127" spans="1:7" ht="12.75">
      <c r="A127" s="27"/>
      <c r="B127" s="55"/>
      <c r="C127" s="54"/>
      <c r="D127" s="31"/>
      <c r="E127" s="27"/>
      <c r="F127" s="77"/>
      <c r="G127" s="77"/>
    </row>
    <row r="128" spans="1:7" ht="12.75">
      <c r="A128" s="27"/>
      <c r="B128" s="55"/>
      <c r="C128" s="54"/>
      <c r="D128" s="31"/>
      <c r="E128" s="27"/>
      <c r="F128" s="77"/>
      <c r="G128" s="77"/>
    </row>
    <row r="129" spans="1:7" ht="12.75">
      <c r="A129" s="27"/>
      <c r="B129" s="55"/>
      <c r="C129" s="54"/>
      <c r="D129" s="31"/>
      <c r="E129" s="27"/>
      <c r="F129" s="77"/>
      <c r="G129" s="77"/>
    </row>
    <row r="130" spans="1:7" ht="12.75">
      <c r="A130" s="27"/>
      <c r="B130" s="55"/>
      <c r="C130" s="54"/>
      <c r="D130" s="31"/>
      <c r="E130" s="27"/>
      <c r="F130" s="77"/>
      <c r="G130" s="77"/>
    </row>
    <row r="131" spans="1:7" ht="13.5" thickBot="1">
      <c r="A131" s="27"/>
      <c r="B131" s="56"/>
      <c r="C131" s="57"/>
      <c r="D131" s="32"/>
      <c r="E131" s="58"/>
      <c r="F131" s="77"/>
      <c r="G131" s="77"/>
    </row>
    <row r="132" spans="1:7" ht="13.5" thickBot="1">
      <c r="A132" s="19"/>
      <c r="B132" s="4" t="s">
        <v>33</v>
      </c>
      <c r="C132" s="5"/>
      <c r="D132" s="134">
        <f>SUM(D122:D131)</f>
        <v>0</v>
      </c>
      <c r="E132" s="18"/>
      <c r="F132" s="77"/>
      <c r="G132" s="77"/>
    </row>
    <row r="133" spans="1:7" ht="24.75">
      <c r="A133" s="16"/>
      <c r="B133" s="38" t="s">
        <v>34</v>
      </c>
      <c r="C133" s="39" t="s">
        <v>35</v>
      </c>
      <c r="D133" s="40" t="s">
        <v>36</v>
      </c>
      <c r="E133" s="35" t="s">
        <v>29</v>
      </c>
      <c r="F133" s="77"/>
      <c r="G133" s="77"/>
    </row>
    <row r="134" spans="1:7" ht="12.75">
      <c r="A134" s="41"/>
      <c r="B134" s="42"/>
      <c r="C134" s="43"/>
      <c r="D134" s="44"/>
      <c r="E134" s="41"/>
      <c r="F134" s="77"/>
      <c r="G134" s="77"/>
    </row>
    <row r="135" spans="1:7" ht="12.75">
      <c r="A135" s="41"/>
      <c r="B135" s="42"/>
      <c r="C135" s="43"/>
      <c r="D135" s="44"/>
      <c r="E135" s="41"/>
      <c r="F135" s="77"/>
      <c r="G135" s="77"/>
    </row>
    <row r="136" spans="1:7" ht="12.75">
      <c r="A136" s="41"/>
      <c r="B136" s="42"/>
      <c r="C136" s="43"/>
      <c r="D136" s="44"/>
      <c r="E136" s="41"/>
      <c r="F136" s="77"/>
      <c r="G136" s="77"/>
    </row>
    <row r="137" spans="1:7" ht="12.75">
      <c r="A137" s="41"/>
      <c r="B137" s="42"/>
      <c r="C137" s="43"/>
      <c r="D137" s="44"/>
      <c r="E137" s="41"/>
      <c r="F137" s="77"/>
      <c r="G137" s="77"/>
    </row>
    <row r="138" spans="1:7" ht="12.75">
      <c r="A138" s="41"/>
      <c r="B138" s="42"/>
      <c r="C138" s="43"/>
      <c r="D138" s="44"/>
      <c r="E138" s="41"/>
      <c r="F138" s="77"/>
      <c r="G138" s="77"/>
    </row>
    <row r="139" spans="1:7" ht="12.75">
      <c r="A139" s="41"/>
      <c r="B139" s="42"/>
      <c r="C139" s="43"/>
      <c r="D139" s="44"/>
      <c r="E139" s="41"/>
      <c r="F139" s="77"/>
      <c r="G139" s="77"/>
    </row>
    <row r="140" spans="1:7" ht="12.75">
      <c r="A140" s="41"/>
      <c r="B140" s="42"/>
      <c r="C140" s="43"/>
      <c r="D140" s="44"/>
      <c r="E140" s="41"/>
      <c r="F140" s="77"/>
      <c r="G140" s="77"/>
    </row>
    <row r="141" spans="1:7" ht="12.75">
      <c r="A141" s="41"/>
      <c r="B141" s="42"/>
      <c r="C141" s="43"/>
      <c r="D141" s="44"/>
      <c r="E141" s="41"/>
      <c r="F141" s="77"/>
      <c r="G141" s="77"/>
    </row>
    <row r="142" spans="1:7" ht="12.75">
      <c r="A142" s="41"/>
      <c r="B142" s="42"/>
      <c r="C142" s="43"/>
      <c r="D142" s="44"/>
      <c r="E142" s="41"/>
      <c r="F142" s="77"/>
      <c r="G142" s="77"/>
    </row>
    <row r="143" spans="1:7" ht="12.75">
      <c r="A143" s="41"/>
      <c r="B143" s="42"/>
      <c r="C143" s="43"/>
      <c r="D143" s="44"/>
      <c r="E143" s="41"/>
      <c r="F143" s="77"/>
      <c r="G143" s="77"/>
    </row>
    <row r="144" spans="1:7" ht="12.75">
      <c r="A144" s="41"/>
      <c r="B144" s="42"/>
      <c r="C144" s="43"/>
      <c r="D144" s="44"/>
      <c r="E144" s="41"/>
      <c r="F144" s="77"/>
      <c r="G144" s="77"/>
    </row>
    <row r="145" spans="1:7" ht="12.75">
      <c r="A145" s="41"/>
      <c r="B145" s="42"/>
      <c r="C145" s="43"/>
      <c r="D145" s="44"/>
      <c r="E145" s="41"/>
      <c r="F145" s="77"/>
      <c r="G145" s="77"/>
    </row>
    <row r="146" spans="1:7" ht="12.75">
      <c r="A146" s="41"/>
      <c r="B146" s="42"/>
      <c r="C146" s="43"/>
      <c r="D146" s="44"/>
      <c r="E146" s="41"/>
      <c r="F146" s="77"/>
      <c r="G146" s="77"/>
    </row>
    <row r="147" spans="1:7" ht="12.75">
      <c r="A147" s="41"/>
      <c r="B147" s="42"/>
      <c r="C147" s="43"/>
      <c r="D147" s="44"/>
      <c r="E147" s="41"/>
      <c r="F147" s="77"/>
      <c r="G147" s="77"/>
    </row>
    <row r="148" spans="1:7" ht="12.75">
      <c r="A148" s="41"/>
      <c r="B148" s="42"/>
      <c r="C148" s="43"/>
      <c r="D148" s="44"/>
      <c r="E148" s="41"/>
      <c r="F148" s="77"/>
      <c r="G148" s="77"/>
    </row>
    <row r="149" spans="1:7" ht="12.75">
      <c r="A149" s="41"/>
      <c r="B149" s="42"/>
      <c r="C149" s="43"/>
      <c r="D149" s="44"/>
      <c r="E149" s="41"/>
      <c r="F149" s="77"/>
      <c r="G149" s="77"/>
    </row>
    <row r="150" spans="1:7" ht="12.75">
      <c r="A150" s="41"/>
      <c r="B150" s="42"/>
      <c r="C150" s="43"/>
      <c r="D150" s="44"/>
      <c r="E150" s="41"/>
      <c r="F150" s="77"/>
      <c r="G150" s="77"/>
    </row>
    <row r="151" spans="1:7" ht="12.75">
      <c r="A151" s="41"/>
      <c r="B151" s="42"/>
      <c r="C151" s="43"/>
      <c r="D151" s="44"/>
      <c r="E151" s="41"/>
      <c r="F151" s="77"/>
      <c r="G151" s="77"/>
    </row>
    <row r="152" spans="1:7" ht="12.75">
      <c r="A152" s="41"/>
      <c r="B152" s="42"/>
      <c r="C152" s="43"/>
      <c r="D152" s="44"/>
      <c r="E152" s="41"/>
      <c r="F152" s="77"/>
      <c r="G152" s="77"/>
    </row>
    <row r="153" spans="1:7" ht="12.75">
      <c r="A153" s="41"/>
      <c r="B153" s="42"/>
      <c r="C153" s="43"/>
      <c r="D153" s="44"/>
      <c r="E153" s="41"/>
      <c r="F153" s="77"/>
      <c r="G153" s="77"/>
    </row>
    <row r="154" spans="1:7" ht="12.75">
      <c r="A154" s="41"/>
      <c r="B154" s="42"/>
      <c r="C154" s="43"/>
      <c r="D154" s="44"/>
      <c r="E154" s="41"/>
      <c r="F154" s="77"/>
      <c r="G154" s="77"/>
    </row>
    <row r="155" spans="1:7" ht="12.75">
      <c r="A155" s="41"/>
      <c r="B155" s="42"/>
      <c r="C155" s="43"/>
      <c r="D155" s="44"/>
      <c r="E155" s="41"/>
      <c r="F155" s="77"/>
      <c r="G155" s="77"/>
    </row>
    <row r="156" spans="1:7" ht="12.75">
      <c r="A156" s="41"/>
      <c r="B156" s="42"/>
      <c r="C156" s="43"/>
      <c r="D156" s="44"/>
      <c r="E156" s="41"/>
      <c r="F156" s="77"/>
      <c r="G156" s="77"/>
    </row>
    <row r="157" spans="1:7" ht="12.75">
      <c r="A157" s="41"/>
      <c r="B157" s="42"/>
      <c r="C157" s="43"/>
      <c r="D157" s="44"/>
      <c r="E157" s="41"/>
      <c r="F157" s="77"/>
      <c r="G157" s="77"/>
    </row>
    <row r="158" spans="1:7" ht="12.75">
      <c r="A158" s="41"/>
      <c r="B158" s="42"/>
      <c r="C158" s="43"/>
      <c r="D158" s="44"/>
      <c r="E158" s="41"/>
      <c r="F158" s="77"/>
      <c r="G158" s="77"/>
    </row>
    <row r="159" spans="1:7" ht="12.75">
      <c r="A159" s="41"/>
      <c r="B159" s="42"/>
      <c r="C159" s="43"/>
      <c r="D159" s="44"/>
      <c r="E159" s="41"/>
      <c r="F159" s="77"/>
      <c r="G159" s="77"/>
    </row>
    <row r="160" spans="1:7" ht="12.75">
      <c r="A160" s="41"/>
      <c r="B160" s="42"/>
      <c r="C160" s="43"/>
      <c r="D160" s="44"/>
      <c r="E160" s="41"/>
      <c r="F160" s="77"/>
      <c r="G160" s="77"/>
    </row>
    <row r="161" spans="1:7" ht="12.75">
      <c r="A161" s="41"/>
      <c r="B161" s="42"/>
      <c r="C161" s="43"/>
      <c r="D161" s="44"/>
      <c r="E161" s="41"/>
      <c r="F161" s="77"/>
      <c r="G161" s="77"/>
    </row>
    <row r="162" spans="1:7" ht="12.75">
      <c r="A162" s="41"/>
      <c r="B162" s="42"/>
      <c r="C162" s="43"/>
      <c r="D162" s="44"/>
      <c r="E162" s="41"/>
      <c r="F162" s="77"/>
      <c r="G162" s="77"/>
    </row>
    <row r="163" spans="1:7" ht="12.75">
      <c r="A163" s="41"/>
      <c r="B163" s="42"/>
      <c r="C163" s="43"/>
      <c r="D163" s="44"/>
      <c r="E163" s="41"/>
      <c r="F163" s="77"/>
      <c r="G163" s="77"/>
    </row>
    <row r="164" spans="1:7" ht="12.75">
      <c r="A164" s="41"/>
      <c r="B164" s="42"/>
      <c r="C164" s="43"/>
      <c r="D164" s="44"/>
      <c r="E164" s="41"/>
      <c r="F164" s="77"/>
      <c r="G164" s="77"/>
    </row>
    <row r="165" spans="1:7" ht="12.75">
      <c r="A165" s="41"/>
      <c r="B165" s="42"/>
      <c r="C165" s="43"/>
      <c r="D165" s="44"/>
      <c r="E165" s="41"/>
      <c r="F165" s="77"/>
      <c r="G165" s="77"/>
    </row>
    <row r="166" spans="1:7" ht="12.75">
      <c r="A166" s="41"/>
      <c r="B166" s="42"/>
      <c r="C166" s="43"/>
      <c r="D166" s="44"/>
      <c r="E166" s="41"/>
      <c r="F166" s="77"/>
      <c r="G166" s="77"/>
    </row>
    <row r="167" spans="1:7" ht="12.75">
      <c r="A167" s="41"/>
      <c r="B167" s="42"/>
      <c r="C167" s="43"/>
      <c r="D167" s="44"/>
      <c r="E167" s="41"/>
      <c r="F167" s="77"/>
      <c r="G167" s="77"/>
    </row>
    <row r="168" spans="1:7" ht="12.75">
      <c r="A168" s="41"/>
      <c r="B168" s="42"/>
      <c r="C168" s="43"/>
      <c r="D168" s="44"/>
      <c r="E168" s="41"/>
      <c r="F168" s="77"/>
      <c r="G168" s="77"/>
    </row>
    <row r="169" spans="1:7" ht="12.75">
      <c r="A169" s="41"/>
      <c r="B169" s="42"/>
      <c r="C169" s="43"/>
      <c r="D169" s="44"/>
      <c r="E169" s="41"/>
      <c r="F169" s="77"/>
      <c r="G169" s="77"/>
    </row>
    <row r="170" spans="1:7" ht="12.75">
      <c r="A170" s="41"/>
      <c r="B170" s="42"/>
      <c r="C170" s="43"/>
      <c r="D170" s="44"/>
      <c r="E170" s="41"/>
      <c r="F170" s="77"/>
      <c r="G170" s="77"/>
    </row>
    <row r="171" spans="1:7" ht="13.5" thickBot="1">
      <c r="A171" s="48"/>
      <c r="B171" s="45" t="s">
        <v>59</v>
      </c>
      <c r="C171" s="46"/>
      <c r="D171" s="130"/>
      <c r="E171" s="48"/>
      <c r="F171" s="77"/>
      <c r="G171" s="77"/>
    </row>
    <row r="172" spans="1:7" ht="13.5" thickBot="1">
      <c r="A172" s="17"/>
      <c r="B172" s="9" t="s">
        <v>32</v>
      </c>
      <c r="C172" s="11"/>
      <c r="D172" s="206">
        <f>SUM(D134:D171)</f>
        <v>0</v>
      </c>
      <c r="E172" s="18"/>
      <c r="F172" s="77"/>
      <c r="G172" s="77"/>
    </row>
    <row r="173" spans="1:7" ht="12.75">
      <c r="A173" s="3"/>
      <c r="B173" s="3"/>
      <c r="C173" s="3"/>
      <c r="D173" s="3"/>
      <c r="E173" s="3"/>
      <c r="F173" s="77"/>
      <c r="G173" s="77"/>
    </row>
    <row r="174" spans="1:7" ht="15.75">
      <c r="A174" s="10"/>
      <c r="B174" s="10"/>
      <c r="F174" s="77"/>
      <c r="G174" s="77"/>
    </row>
    <row r="175" spans="1:7" ht="12.75">
      <c r="A175" s="12" t="s">
        <v>20</v>
      </c>
      <c r="B175" s="12" t="s">
        <v>21</v>
      </c>
      <c r="C175" s="12" t="s">
        <v>22</v>
      </c>
      <c r="D175" s="12" t="s">
        <v>23</v>
      </c>
      <c r="E175" s="12" t="s">
        <v>24</v>
      </c>
      <c r="F175" s="77"/>
      <c r="G175" s="77"/>
    </row>
    <row r="176" spans="1:7" ht="12.75">
      <c r="A176" s="2" t="s">
        <v>26</v>
      </c>
      <c r="B176" s="2" t="s">
        <v>27</v>
      </c>
      <c r="C176" s="13"/>
      <c r="D176" s="35" t="s">
        <v>135</v>
      </c>
      <c r="E176" s="13"/>
      <c r="F176" s="77"/>
      <c r="G176" s="77"/>
    </row>
    <row r="177" spans="1:7" ht="12.75">
      <c r="A177" s="15">
        <v>2</v>
      </c>
      <c r="B177" s="12">
        <f>StateOtherCAFR2Name</f>
        <v>0</v>
      </c>
      <c r="C177" s="71"/>
      <c r="D177" s="72"/>
      <c r="E177" s="13"/>
      <c r="F177" s="77"/>
      <c r="G177" s="77"/>
    </row>
    <row r="178" spans="1:7" ht="85.5">
      <c r="A178" s="28" t="s">
        <v>31</v>
      </c>
      <c r="B178" s="7" t="s">
        <v>34</v>
      </c>
      <c r="C178" s="59" t="s">
        <v>35</v>
      </c>
      <c r="D178" s="60" t="s">
        <v>36</v>
      </c>
      <c r="E178" s="35" t="s">
        <v>29</v>
      </c>
      <c r="F178" s="77"/>
      <c r="G178" s="77"/>
    </row>
    <row r="179" spans="1:7" ht="12.75">
      <c r="A179" s="13"/>
      <c r="B179" s="61" t="s">
        <v>38</v>
      </c>
      <c r="C179" s="2"/>
      <c r="D179" s="210">
        <f>D172</f>
        <v>0</v>
      </c>
      <c r="E179" s="20"/>
      <c r="F179" s="77"/>
      <c r="G179" s="77"/>
    </row>
    <row r="180" spans="1:7" ht="12.75">
      <c r="A180" s="41"/>
      <c r="B180" s="42"/>
      <c r="C180" s="43"/>
      <c r="D180" s="44"/>
      <c r="E180" s="41"/>
      <c r="F180" s="77"/>
      <c r="G180" s="77"/>
    </row>
    <row r="181" spans="1:7" ht="12.75">
      <c r="A181" s="41"/>
      <c r="B181" s="42"/>
      <c r="C181" s="43"/>
      <c r="D181" s="44"/>
      <c r="E181" s="41"/>
      <c r="F181" s="77"/>
      <c r="G181" s="77"/>
    </row>
    <row r="182" spans="1:7" ht="12.75">
      <c r="A182" s="41"/>
      <c r="B182" s="42"/>
      <c r="C182" s="43"/>
      <c r="D182" s="44"/>
      <c r="E182" s="41"/>
      <c r="F182" s="77"/>
      <c r="G182" s="77"/>
    </row>
    <row r="183" spans="1:7" ht="12.75">
      <c r="A183" s="41"/>
      <c r="B183" s="42"/>
      <c r="C183" s="43"/>
      <c r="D183" s="44"/>
      <c r="E183" s="41"/>
      <c r="F183" s="77"/>
      <c r="G183" s="77"/>
    </row>
    <row r="184" spans="1:7" ht="12.75">
      <c r="A184" s="41"/>
      <c r="B184" s="42"/>
      <c r="C184" s="43"/>
      <c r="D184" s="44"/>
      <c r="E184" s="41"/>
      <c r="F184" s="77"/>
      <c r="G184" s="77"/>
    </row>
    <row r="185" spans="1:7" ht="12.75">
      <c r="A185" s="41"/>
      <c r="B185" s="42"/>
      <c r="C185" s="43"/>
      <c r="D185" s="44"/>
      <c r="E185" s="41"/>
      <c r="F185" s="77"/>
      <c r="G185" s="77"/>
    </row>
    <row r="186" spans="1:7" ht="12.75">
      <c r="A186" s="41"/>
      <c r="B186" s="42"/>
      <c r="C186" s="43"/>
      <c r="D186" s="44"/>
      <c r="E186" s="41"/>
      <c r="F186" s="77"/>
      <c r="G186" s="77"/>
    </row>
    <row r="187" spans="1:7" ht="12.75">
      <c r="A187" s="41"/>
      <c r="B187" s="42"/>
      <c r="C187" s="43"/>
      <c r="D187" s="44"/>
      <c r="E187" s="41"/>
      <c r="F187" s="77"/>
      <c r="G187" s="77"/>
    </row>
    <row r="188" spans="1:7" ht="12.75">
      <c r="A188" s="41"/>
      <c r="B188" s="42"/>
      <c r="C188" s="43"/>
      <c r="D188" s="44"/>
      <c r="E188" s="41"/>
      <c r="F188" s="77"/>
      <c r="G188" s="77"/>
    </row>
    <row r="189" spans="1:7" ht="12.75">
      <c r="A189" s="41"/>
      <c r="B189" s="42"/>
      <c r="C189" s="43"/>
      <c r="D189" s="44"/>
      <c r="E189" s="41"/>
      <c r="F189" s="77"/>
      <c r="G189" s="77"/>
    </row>
    <row r="190" spans="1:7" ht="12.75">
      <c r="A190" s="41"/>
      <c r="B190" s="42"/>
      <c r="C190" s="43"/>
      <c r="D190" s="44"/>
      <c r="E190" s="41"/>
      <c r="F190" s="77"/>
      <c r="G190" s="77"/>
    </row>
    <row r="191" spans="1:7" ht="12.75">
      <c r="A191" s="41"/>
      <c r="B191" s="42"/>
      <c r="C191" s="43"/>
      <c r="D191" s="44"/>
      <c r="E191" s="41"/>
      <c r="F191" s="77"/>
      <c r="G191" s="77"/>
    </row>
    <row r="192" spans="1:7" ht="12.75">
      <c r="A192" s="41"/>
      <c r="B192" s="42"/>
      <c r="C192" s="43"/>
      <c r="D192" s="44"/>
      <c r="E192" s="41"/>
      <c r="F192" s="77"/>
      <c r="G192" s="77"/>
    </row>
    <row r="193" spans="1:7" ht="12.75">
      <c r="A193" s="41"/>
      <c r="B193" s="42"/>
      <c r="C193" s="43"/>
      <c r="D193" s="44"/>
      <c r="E193" s="41"/>
      <c r="F193" s="77"/>
      <c r="G193" s="77"/>
    </row>
    <row r="194" spans="1:7" ht="12.75">
      <c r="A194" s="41"/>
      <c r="B194" s="42"/>
      <c r="C194" s="43"/>
      <c r="D194" s="44"/>
      <c r="E194" s="41"/>
      <c r="F194" s="77"/>
      <c r="G194" s="77"/>
    </row>
    <row r="195" spans="1:7" ht="12.75">
      <c r="A195" s="41"/>
      <c r="B195" s="42"/>
      <c r="C195" s="43"/>
      <c r="D195" s="44"/>
      <c r="E195" s="41"/>
      <c r="F195" s="77"/>
      <c r="G195" s="77"/>
    </row>
    <row r="196" spans="1:7" ht="12.75">
      <c r="A196" s="41"/>
      <c r="B196" s="42"/>
      <c r="C196" s="43"/>
      <c r="D196" s="44"/>
      <c r="E196" s="41"/>
      <c r="F196" s="77"/>
      <c r="G196" s="77"/>
    </row>
    <row r="197" spans="1:7" ht="12.75">
      <c r="A197" s="41"/>
      <c r="B197" s="42"/>
      <c r="C197" s="43"/>
      <c r="D197" s="44"/>
      <c r="E197" s="41"/>
      <c r="F197" s="77"/>
      <c r="G197" s="77"/>
    </row>
    <row r="198" spans="1:7" ht="12.75">
      <c r="A198" s="41"/>
      <c r="B198" s="42"/>
      <c r="C198" s="43"/>
      <c r="D198" s="44"/>
      <c r="E198" s="41"/>
      <c r="F198" s="77"/>
      <c r="G198" s="77"/>
    </row>
    <row r="199" spans="1:7" ht="12.75">
      <c r="A199" s="41"/>
      <c r="B199" s="42"/>
      <c r="C199" s="43"/>
      <c r="D199" s="44"/>
      <c r="E199" s="41"/>
      <c r="F199" s="77"/>
      <c r="G199" s="77"/>
    </row>
    <row r="200" spans="1:7" ht="12.75">
      <c r="A200" s="41"/>
      <c r="B200" s="42"/>
      <c r="C200" s="43"/>
      <c r="D200" s="44"/>
      <c r="E200" s="41"/>
      <c r="F200" s="77"/>
      <c r="G200" s="77"/>
    </row>
    <row r="201" spans="1:7" ht="12.75">
      <c r="A201" s="41"/>
      <c r="B201" s="42"/>
      <c r="C201" s="43"/>
      <c r="D201" s="44"/>
      <c r="E201" s="41"/>
      <c r="F201" s="77"/>
      <c r="G201" s="77"/>
    </row>
    <row r="202" spans="1:7" ht="12.75">
      <c r="A202" s="41"/>
      <c r="B202" s="42"/>
      <c r="C202" s="43"/>
      <c r="D202" s="44"/>
      <c r="E202" s="41"/>
      <c r="F202" s="77"/>
      <c r="G202" s="77"/>
    </row>
    <row r="203" spans="1:7" ht="12.75">
      <c r="A203" s="41"/>
      <c r="B203" s="42"/>
      <c r="C203" s="43"/>
      <c r="D203" s="44"/>
      <c r="E203" s="41"/>
      <c r="F203" s="77"/>
      <c r="G203" s="77"/>
    </row>
    <row r="204" spans="1:7" ht="12.75">
      <c r="A204" s="41"/>
      <c r="B204" s="42"/>
      <c r="C204" s="43"/>
      <c r="D204" s="44"/>
      <c r="E204" s="41"/>
      <c r="F204" s="77"/>
      <c r="G204" s="77"/>
    </row>
    <row r="205" spans="1:7" ht="12.75">
      <c r="A205" s="41"/>
      <c r="B205" s="42"/>
      <c r="C205" s="43"/>
      <c r="D205" s="44"/>
      <c r="E205" s="41"/>
      <c r="F205" s="77"/>
      <c r="G205" s="77"/>
    </row>
    <row r="206" spans="1:7" ht="12.75">
      <c r="A206" s="41"/>
      <c r="B206" s="42"/>
      <c r="C206" s="43"/>
      <c r="D206" s="44"/>
      <c r="E206" s="41"/>
      <c r="F206" s="77"/>
      <c r="G206" s="77"/>
    </row>
    <row r="207" spans="1:7" ht="12.75">
      <c r="A207" s="41"/>
      <c r="B207" s="42"/>
      <c r="C207" s="43"/>
      <c r="D207" s="44"/>
      <c r="E207" s="41"/>
      <c r="F207" s="77"/>
      <c r="G207" s="77"/>
    </row>
    <row r="208" spans="1:7" ht="12.75">
      <c r="A208" s="41"/>
      <c r="B208" s="42"/>
      <c r="C208" s="43"/>
      <c r="D208" s="44"/>
      <c r="E208" s="41"/>
      <c r="F208" s="77"/>
      <c r="G208" s="77"/>
    </row>
    <row r="209" spans="1:7" ht="12.75">
      <c r="A209" s="41"/>
      <c r="B209" s="42"/>
      <c r="C209" s="43"/>
      <c r="D209" s="44"/>
      <c r="E209" s="41"/>
      <c r="F209" s="77"/>
      <c r="G209" s="77"/>
    </row>
    <row r="210" spans="1:7" ht="12.75">
      <c r="A210" s="41"/>
      <c r="B210" s="42"/>
      <c r="C210" s="43"/>
      <c r="D210" s="44"/>
      <c r="E210" s="41"/>
      <c r="F210" s="77"/>
      <c r="G210" s="77"/>
    </row>
    <row r="211" spans="1:7" ht="12.75">
      <c r="A211" s="41"/>
      <c r="B211" s="42"/>
      <c r="C211" s="43"/>
      <c r="D211" s="44"/>
      <c r="E211" s="41"/>
      <c r="F211" s="77"/>
      <c r="G211" s="77"/>
    </row>
    <row r="212" spans="1:7" ht="12.75">
      <c r="A212" s="41"/>
      <c r="B212" s="42"/>
      <c r="C212" s="43"/>
      <c r="D212" s="44"/>
      <c r="E212" s="41"/>
      <c r="F212" s="77"/>
      <c r="G212" s="77"/>
    </row>
    <row r="213" spans="1:7" ht="12.75">
      <c r="A213" s="41"/>
      <c r="B213" s="42"/>
      <c r="C213" s="43"/>
      <c r="D213" s="44"/>
      <c r="E213" s="41"/>
      <c r="F213" s="77"/>
      <c r="G213" s="77"/>
    </row>
    <row r="214" spans="1:7" ht="12.75">
      <c r="A214" s="41"/>
      <c r="B214" s="45"/>
      <c r="C214" s="46"/>
      <c r="D214" s="47"/>
      <c r="E214" s="48"/>
      <c r="F214" s="77"/>
      <c r="G214" s="77"/>
    </row>
    <row r="215" spans="1:7" ht="12.75">
      <c r="A215" s="49"/>
      <c r="B215" s="50"/>
      <c r="C215" s="43"/>
      <c r="D215" s="44"/>
      <c r="E215" s="41"/>
      <c r="F215" s="77"/>
      <c r="G215" s="77"/>
    </row>
    <row r="216" spans="1:7" ht="12.75">
      <c r="A216" s="41"/>
      <c r="B216" s="51"/>
      <c r="C216" s="51"/>
      <c r="D216" s="52"/>
      <c r="E216" s="53"/>
      <c r="F216" s="77"/>
      <c r="G216" s="77"/>
    </row>
    <row r="217" spans="1:7" ht="12.75">
      <c r="A217" s="41"/>
      <c r="B217" s="42"/>
      <c r="C217" s="43"/>
      <c r="D217" s="44"/>
      <c r="E217" s="41"/>
      <c r="F217" s="77"/>
      <c r="G217" s="77"/>
    </row>
    <row r="218" spans="1:7" ht="12.75">
      <c r="A218" s="41"/>
      <c r="B218" s="42"/>
      <c r="C218" s="43"/>
      <c r="D218" s="44"/>
      <c r="E218" s="41"/>
      <c r="F218" s="77"/>
      <c r="G218" s="77"/>
    </row>
    <row r="219" spans="1:7" ht="12.75">
      <c r="A219" s="41"/>
      <c r="B219" s="42"/>
      <c r="C219" s="43"/>
      <c r="D219" s="44"/>
      <c r="E219" s="41"/>
      <c r="F219" s="77"/>
      <c r="G219" s="77"/>
    </row>
    <row r="220" spans="1:7" ht="12.75">
      <c r="A220" s="41"/>
      <c r="B220" s="42"/>
      <c r="C220" s="43"/>
      <c r="D220" s="44"/>
      <c r="E220" s="41"/>
      <c r="F220" s="77"/>
      <c r="G220" s="77"/>
    </row>
    <row r="221" spans="1:7" ht="12.75">
      <c r="A221" s="41"/>
      <c r="B221" s="42"/>
      <c r="C221" s="43"/>
      <c r="D221" s="44"/>
      <c r="E221" s="41"/>
      <c r="F221" s="77"/>
      <c r="G221" s="77"/>
    </row>
    <row r="222" spans="1:7" ht="12.75">
      <c r="A222" s="41"/>
      <c r="B222" s="42"/>
      <c r="C222" s="43"/>
      <c r="D222" s="44"/>
      <c r="E222" s="41"/>
      <c r="F222" s="77"/>
      <c r="G222" s="77"/>
    </row>
    <row r="223" spans="1:7" ht="12.75">
      <c r="A223" s="41"/>
      <c r="B223" s="42"/>
      <c r="C223" s="43"/>
      <c r="D223" s="44"/>
      <c r="E223" s="41"/>
      <c r="F223" s="77"/>
      <c r="G223" s="77"/>
    </row>
    <row r="224" spans="1:7" ht="12.75">
      <c r="A224" s="41"/>
      <c r="B224" s="42"/>
      <c r="C224" s="43"/>
      <c r="D224" s="44"/>
      <c r="E224" s="41"/>
      <c r="F224" s="77"/>
      <c r="G224" s="77"/>
    </row>
    <row r="225" spans="1:7" ht="12.75">
      <c r="A225" s="41"/>
      <c r="B225" s="42"/>
      <c r="C225" s="43"/>
      <c r="D225" s="44"/>
      <c r="E225" s="41"/>
      <c r="F225" s="77"/>
      <c r="G225" s="77"/>
    </row>
    <row r="226" spans="1:7" ht="12.75">
      <c r="A226" s="41"/>
      <c r="B226" s="42"/>
      <c r="C226" s="43"/>
      <c r="D226" s="44"/>
      <c r="E226" s="41"/>
      <c r="F226" s="77"/>
      <c r="G226" s="77"/>
    </row>
    <row r="227" spans="1:7" ht="12.75">
      <c r="A227" s="41"/>
      <c r="B227" s="42"/>
      <c r="C227" s="43"/>
      <c r="D227" s="44"/>
      <c r="E227" s="41"/>
      <c r="F227" s="77"/>
      <c r="G227" s="77"/>
    </row>
    <row r="228" spans="1:7" ht="12.75">
      <c r="A228" s="41"/>
      <c r="B228" s="42"/>
      <c r="C228" s="43"/>
      <c r="D228" s="44"/>
      <c r="E228" s="41"/>
      <c r="F228" s="77"/>
      <c r="G228" s="77"/>
    </row>
    <row r="229" spans="1:7" ht="12.75">
      <c r="A229" s="41"/>
      <c r="B229" s="42"/>
      <c r="C229" s="43"/>
      <c r="D229" s="44"/>
      <c r="E229" s="41"/>
      <c r="F229" s="77"/>
      <c r="G229" s="77"/>
    </row>
    <row r="230" spans="1:7" ht="13.5" thickBot="1">
      <c r="A230" s="48"/>
      <c r="B230" s="45"/>
      <c r="C230" s="46"/>
      <c r="D230" s="47"/>
      <c r="E230" s="48"/>
      <c r="F230" s="77"/>
      <c r="G230" s="77"/>
    </row>
    <row r="231" spans="1:7" ht="13.5" thickBot="1">
      <c r="A231" s="8"/>
      <c r="B231" s="9" t="s">
        <v>32</v>
      </c>
      <c r="C231" s="11"/>
      <c r="D231" s="218">
        <f>SUM(D179:D230)</f>
        <v>0</v>
      </c>
      <c r="E231" s="6"/>
      <c r="F231" s="77"/>
      <c r="G231" s="77"/>
    </row>
  </sheetData>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Sheet16"/>
  <dimension ref="A1:G229"/>
  <sheetViews>
    <sheetView showFormulas="1" showGridLines="0" showZeros="0" workbookViewId="0" topLeftCell="A1">
      <selection activeCell="A1" sqref="A1"/>
    </sheetView>
  </sheetViews>
  <sheetFormatPr defaultColWidth="9.00390625" defaultRowHeight="12.75"/>
  <cols>
    <col min="1" max="1" width="2.75390625" style="0" customWidth="1"/>
    <col min="2" max="2" width="25.625" style="0" customWidth="1"/>
    <col min="3" max="3" width="2.25390625" style="0" customWidth="1"/>
    <col min="4" max="4" width="11.75390625" style="0" customWidth="1"/>
    <col min="5" max="5" width="3.375" style="0" customWidth="1"/>
  </cols>
  <sheetData>
    <row r="1" spans="1:7" ht="12.75">
      <c r="A1" s="178" t="s">
        <v>25</v>
      </c>
      <c r="B1" s="172" t="s">
        <v>27</v>
      </c>
      <c r="C1" s="25"/>
      <c r="D1" s="82" t="s">
        <v>84</v>
      </c>
      <c r="E1" s="83"/>
      <c r="F1" s="77"/>
      <c r="G1" s="77"/>
    </row>
    <row r="2" spans="1:7" ht="12.75">
      <c r="A2" s="43" t="s">
        <v>85</v>
      </c>
      <c r="B2" s="15"/>
      <c r="C2" s="85"/>
      <c r="D2" s="121"/>
      <c r="E2" s="13"/>
      <c r="F2" s="77"/>
      <c r="G2" s="77"/>
    </row>
    <row r="3" spans="1:7" ht="19.5" customHeight="1">
      <c r="A3" s="187" t="s">
        <v>31</v>
      </c>
      <c r="B3" s="34" t="s">
        <v>28</v>
      </c>
      <c r="C3" s="1"/>
      <c r="D3" s="36" t="s">
        <v>30</v>
      </c>
      <c r="E3" s="35" t="s">
        <v>29</v>
      </c>
      <c r="F3" s="77"/>
      <c r="G3" s="77"/>
    </row>
    <row r="4" spans="1:7" ht="10.5" customHeight="1">
      <c r="A4" s="27"/>
      <c r="B4" s="29"/>
      <c r="C4" s="54"/>
      <c r="D4" s="30"/>
      <c r="E4" s="27"/>
      <c r="F4" s="77"/>
      <c r="G4" s="77"/>
    </row>
    <row r="5" spans="1:7" ht="10.5" customHeight="1">
      <c r="A5" s="27"/>
      <c r="B5" s="55"/>
      <c r="C5" s="54"/>
      <c r="D5" s="31"/>
      <c r="E5" s="27"/>
      <c r="F5" s="77"/>
      <c r="G5" s="77"/>
    </row>
    <row r="6" spans="1:7" ht="10.5" customHeight="1">
      <c r="A6" s="27"/>
      <c r="B6" s="55"/>
      <c r="C6" s="54"/>
      <c r="D6" s="31"/>
      <c r="E6" s="27"/>
      <c r="F6" s="77"/>
      <c r="G6" s="77"/>
    </row>
    <row r="7" spans="1:7" ht="10.5" customHeight="1">
      <c r="A7" s="27"/>
      <c r="B7" s="55"/>
      <c r="C7" s="54"/>
      <c r="D7" s="31"/>
      <c r="E7" s="27"/>
      <c r="F7" s="77"/>
      <c r="G7" s="77"/>
    </row>
    <row r="8" spans="1:7" ht="10.5" customHeight="1">
      <c r="A8" s="27"/>
      <c r="B8" s="55"/>
      <c r="C8" s="54"/>
      <c r="D8" s="31"/>
      <c r="E8" s="27"/>
      <c r="F8" s="77"/>
      <c r="G8" s="77"/>
    </row>
    <row r="9" spans="1:7" ht="10.5" customHeight="1">
      <c r="A9" s="27"/>
      <c r="B9" s="55"/>
      <c r="C9" s="54"/>
      <c r="D9" s="31"/>
      <c r="E9" s="27"/>
      <c r="F9" s="77"/>
      <c r="G9" s="77"/>
    </row>
    <row r="10" spans="1:7" ht="10.5" customHeight="1">
      <c r="A10" s="27"/>
      <c r="B10" s="55"/>
      <c r="C10" s="54"/>
      <c r="D10" s="31"/>
      <c r="E10" s="27"/>
      <c r="F10" s="77"/>
      <c r="G10" s="77"/>
    </row>
    <row r="11" spans="1:7" ht="10.5" customHeight="1">
      <c r="A11" s="27"/>
      <c r="B11" s="55"/>
      <c r="C11" s="54"/>
      <c r="D11" s="31"/>
      <c r="E11" s="27"/>
      <c r="F11" s="77"/>
      <c r="G11" s="77"/>
    </row>
    <row r="12" spans="1:7" ht="10.5" customHeight="1">
      <c r="A12" s="27"/>
      <c r="B12" s="55"/>
      <c r="C12" s="54"/>
      <c r="D12" s="31"/>
      <c r="E12" s="27"/>
      <c r="F12" s="77"/>
      <c r="G12" s="77"/>
    </row>
    <row r="13" spans="1:7" ht="10.5" customHeight="1" thickBot="1">
      <c r="A13" s="27"/>
      <c r="B13" s="56"/>
      <c r="C13" s="57"/>
      <c r="D13" s="32"/>
      <c r="E13" s="58"/>
      <c r="F13" s="77"/>
      <c r="G13" s="77"/>
    </row>
    <row r="14" spans="1:7" ht="13.5" thickBot="1">
      <c r="A14" s="19"/>
      <c r="B14" s="4" t="s">
        <v>33</v>
      </c>
      <c r="C14" s="5"/>
      <c r="D14" s="206">
        <f>SUM(D4:D13)</f>
        <v>0</v>
      </c>
      <c r="E14" s="18"/>
      <c r="F14" s="77"/>
      <c r="G14" s="77"/>
    </row>
    <row r="15" spans="1:7" ht="13.5" customHeight="1">
      <c r="A15" s="16"/>
      <c r="B15" s="38" t="s">
        <v>34</v>
      </c>
      <c r="C15" s="39" t="s">
        <v>35</v>
      </c>
      <c r="D15" s="40" t="s">
        <v>36</v>
      </c>
      <c r="E15" s="35" t="s">
        <v>29</v>
      </c>
      <c r="F15" s="77"/>
      <c r="G15" s="77"/>
    </row>
    <row r="16" spans="1:7" ht="10.5" customHeight="1">
      <c r="A16" s="41"/>
      <c r="B16" s="180"/>
      <c r="C16" s="43"/>
      <c r="D16" s="44"/>
      <c r="E16" s="41"/>
      <c r="F16" s="77"/>
      <c r="G16" s="77"/>
    </row>
    <row r="17" spans="1:7" ht="10.5" customHeight="1">
      <c r="A17" s="41"/>
      <c r="B17" s="180"/>
      <c r="C17" s="43"/>
      <c r="D17" s="44"/>
      <c r="E17" s="41"/>
      <c r="F17" s="77"/>
      <c r="G17" s="77"/>
    </row>
    <row r="18" spans="1:7" ht="10.5" customHeight="1">
      <c r="A18" s="41"/>
      <c r="B18" s="180"/>
      <c r="C18" s="43"/>
      <c r="D18" s="44"/>
      <c r="E18" s="41"/>
      <c r="F18" s="77"/>
      <c r="G18" s="77"/>
    </row>
    <row r="19" spans="1:7" ht="10.5" customHeight="1">
      <c r="A19" s="41"/>
      <c r="B19" s="180"/>
      <c r="C19" s="43"/>
      <c r="D19" s="44"/>
      <c r="E19" s="41"/>
      <c r="F19" s="77"/>
      <c r="G19" s="77"/>
    </row>
    <row r="20" spans="1:7" ht="10.5" customHeight="1">
      <c r="A20" s="41"/>
      <c r="B20" s="180"/>
      <c r="C20" s="43"/>
      <c r="D20" s="44"/>
      <c r="E20" s="41"/>
      <c r="F20" s="77"/>
      <c r="G20" s="77"/>
    </row>
    <row r="21" spans="1:7" ht="10.5" customHeight="1">
      <c r="A21" s="41"/>
      <c r="B21" s="180"/>
      <c r="C21" s="43"/>
      <c r="D21" s="44"/>
      <c r="E21" s="41"/>
      <c r="F21" s="77"/>
      <c r="G21" s="77"/>
    </row>
    <row r="22" spans="1:7" ht="10.5" customHeight="1">
      <c r="A22" s="41"/>
      <c r="B22" s="180"/>
      <c r="C22" s="43"/>
      <c r="D22" s="44"/>
      <c r="E22" s="41"/>
      <c r="F22" s="77"/>
      <c r="G22" s="77"/>
    </row>
    <row r="23" spans="1:7" ht="10.5" customHeight="1">
      <c r="A23" s="41"/>
      <c r="B23" s="180"/>
      <c r="C23" s="43"/>
      <c r="D23" s="44"/>
      <c r="E23" s="41"/>
      <c r="F23" s="77"/>
      <c r="G23" s="77"/>
    </row>
    <row r="24" spans="1:7" ht="10.5" customHeight="1">
      <c r="A24" s="41"/>
      <c r="B24" s="180"/>
      <c r="C24" s="43"/>
      <c r="D24" s="44"/>
      <c r="E24" s="41"/>
      <c r="F24" s="77"/>
      <c r="G24" s="77"/>
    </row>
    <row r="25" spans="1:7" ht="10.5" customHeight="1">
      <c r="A25" s="41"/>
      <c r="B25" s="180"/>
      <c r="C25" s="43"/>
      <c r="D25" s="44"/>
      <c r="E25" s="41"/>
      <c r="F25" s="77"/>
      <c r="G25" s="77"/>
    </row>
    <row r="26" spans="1:7" ht="10.5" customHeight="1">
      <c r="A26" s="41"/>
      <c r="B26" s="180"/>
      <c r="C26" s="43"/>
      <c r="D26" s="44"/>
      <c r="E26" s="41"/>
      <c r="F26" s="77"/>
      <c r="G26" s="77"/>
    </row>
    <row r="27" spans="1:7" ht="10.5" customHeight="1">
      <c r="A27" s="41"/>
      <c r="B27" s="180"/>
      <c r="C27" s="43"/>
      <c r="D27" s="44"/>
      <c r="E27" s="41"/>
      <c r="F27" s="77"/>
      <c r="G27" s="77"/>
    </row>
    <row r="28" spans="1:7" ht="10.5" customHeight="1">
      <c r="A28" s="41"/>
      <c r="B28" s="180"/>
      <c r="C28" s="43"/>
      <c r="D28" s="44"/>
      <c r="E28" s="41"/>
      <c r="F28" s="77"/>
      <c r="G28" s="77"/>
    </row>
    <row r="29" spans="1:7" ht="10.5" customHeight="1">
      <c r="A29" s="41"/>
      <c r="B29" s="180"/>
      <c r="C29" s="43"/>
      <c r="D29" s="44"/>
      <c r="E29" s="41"/>
      <c r="F29" s="77"/>
      <c r="G29" s="77"/>
    </row>
    <row r="30" spans="1:7" ht="10.5" customHeight="1">
      <c r="A30" s="41"/>
      <c r="B30" s="180"/>
      <c r="C30" s="43"/>
      <c r="D30" s="44"/>
      <c r="E30" s="41"/>
      <c r="F30" s="77"/>
      <c r="G30" s="77"/>
    </row>
    <row r="31" spans="1:7" ht="10.5" customHeight="1">
      <c r="A31" s="41"/>
      <c r="B31" s="180"/>
      <c r="C31" s="43"/>
      <c r="D31" s="44"/>
      <c r="E31" s="41"/>
      <c r="F31" s="77"/>
      <c r="G31" s="77"/>
    </row>
    <row r="32" spans="1:7" ht="10.5" customHeight="1">
      <c r="A32" s="41"/>
      <c r="B32" s="180"/>
      <c r="C32" s="43"/>
      <c r="D32" s="44"/>
      <c r="E32" s="41"/>
      <c r="F32" s="77"/>
      <c r="G32" s="77"/>
    </row>
    <row r="33" spans="1:7" ht="10.5" customHeight="1">
      <c r="A33" s="41"/>
      <c r="B33" s="180"/>
      <c r="C33" s="43"/>
      <c r="D33" s="44"/>
      <c r="E33" s="41"/>
      <c r="F33" s="77"/>
      <c r="G33" s="77"/>
    </row>
    <row r="34" spans="1:7" ht="10.5" customHeight="1">
      <c r="A34" s="41"/>
      <c r="B34" s="180"/>
      <c r="C34" s="43"/>
      <c r="D34" s="44"/>
      <c r="E34" s="41"/>
      <c r="F34" s="77"/>
      <c r="G34" s="77"/>
    </row>
    <row r="35" spans="1:7" ht="10.5" customHeight="1">
      <c r="A35" s="41"/>
      <c r="B35" s="180"/>
      <c r="C35" s="43"/>
      <c r="D35" s="44"/>
      <c r="E35" s="41"/>
      <c r="F35" s="77"/>
      <c r="G35" s="77"/>
    </row>
    <row r="36" spans="1:7" ht="10.5" customHeight="1">
      <c r="A36" s="41"/>
      <c r="B36" s="180"/>
      <c r="C36" s="43"/>
      <c r="D36" s="44"/>
      <c r="E36" s="41"/>
      <c r="F36" s="77"/>
      <c r="G36" s="77"/>
    </row>
    <row r="37" spans="1:7" ht="10.5" customHeight="1">
      <c r="A37" s="41"/>
      <c r="B37" s="180"/>
      <c r="C37" s="43"/>
      <c r="D37" s="44"/>
      <c r="E37" s="41"/>
      <c r="F37" s="77"/>
      <c r="G37" s="77"/>
    </row>
    <row r="38" spans="1:7" ht="10.5" customHeight="1">
      <c r="A38" s="41"/>
      <c r="B38" s="180"/>
      <c r="C38" s="43"/>
      <c r="D38" s="44"/>
      <c r="E38" s="41"/>
      <c r="F38" s="77"/>
      <c r="G38" s="77"/>
    </row>
    <row r="39" spans="1:7" ht="10.5" customHeight="1">
      <c r="A39" s="41"/>
      <c r="B39" s="180"/>
      <c r="C39" s="43"/>
      <c r="D39" s="44"/>
      <c r="E39" s="41"/>
      <c r="F39" s="77"/>
      <c r="G39" s="77"/>
    </row>
    <row r="40" spans="1:7" ht="10.5" customHeight="1">
      <c r="A40" s="41"/>
      <c r="B40" s="180"/>
      <c r="C40" s="43"/>
      <c r="D40" s="44"/>
      <c r="E40" s="41"/>
      <c r="F40" s="77"/>
      <c r="G40" s="77"/>
    </row>
    <row r="41" spans="1:7" ht="10.5" customHeight="1">
      <c r="A41" s="41"/>
      <c r="B41" s="180"/>
      <c r="C41" s="43"/>
      <c r="D41" s="44"/>
      <c r="E41" s="41"/>
      <c r="F41" s="77"/>
      <c r="G41" s="77"/>
    </row>
    <row r="42" spans="1:7" ht="10.5" customHeight="1">
      <c r="A42" s="41"/>
      <c r="B42" s="180"/>
      <c r="C42" s="43"/>
      <c r="D42" s="44"/>
      <c r="E42" s="41"/>
      <c r="F42" s="77"/>
      <c r="G42" s="77"/>
    </row>
    <row r="43" spans="1:7" ht="10.5" customHeight="1">
      <c r="A43" s="41"/>
      <c r="B43" s="180"/>
      <c r="C43" s="43"/>
      <c r="D43" s="44"/>
      <c r="E43" s="41"/>
      <c r="F43" s="77"/>
      <c r="G43" s="77"/>
    </row>
    <row r="44" spans="1:7" ht="10.5" customHeight="1">
      <c r="A44" s="41"/>
      <c r="B44" s="180"/>
      <c r="C44" s="43"/>
      <c r="D44" s="44"/>
      <c r="E44" s="41"/>
      <c r="F44" s="77"/>
      <c r="G44" s="77"/>
    </row>
    <row r="45" spans="1:7" ht="10.5" customHeight="1">
      <c r="A45" s="41"/>
      <c r="B45" s="180"/>
      <c r="C45" s="43"/>
      <c r="D45" s="44"/>
      <c r="E45" s="41"/>
      <c r="F45" s="77"/>
      <c r="G45" s="77"/>
    </row>
    <row r="46" spans="1:7" ht="10.5" customHeight="1">
      <c r="A46" s="41"/>
      <c r="B46" s="180"/>
      <c r="C46" s="43"/>
      <c r="D46" s="44"/>
      <c r="E46" s="41"/>
      <c r="F46" s="77"/>
      <c r="G46" s="77"/>
    </row>
    <row r="47" spans="1:7" ht="10.5" customHeight="1">
      <c r="A47" s="41"/>
      <c r="B47" s="180"/>
      <c r="C47" s="43"/>
      <c r="D47" s="44"/>
      <c r="E47" s="41"/>
      <c r="F47" s="77"/>
      <c r="G47" s="77"/>
    </row>
    <row r="48" spans="1:7" ht="10.5" customHeight="1">
      <c r="A48" s="41"/>
      <c r="B48" s="180"/>
      <c r="C48" s="43"/>
      <c r="D48" s="44"/>
      <c r="E48" s="41"/>
      <c r="F48" s="77"/>
      <c r="G48" s="77"/>
    </row>
    <row r="49" spans="1:7" ht="10.5" customHeight="1">
      <c r="A49" s="41"/>
      <c r="B49" s="180"/>
      <c r="C49" s="43"/>
      <c r="D49" s="44"/>
      <c r="E49" s="41"/>
      <c r="F49" s="77"/>
      <c r="G49" s="77"/>
    </row>
    <row r="50" spans="1:7" ht="10.5" customHeight="1">
      <c r="A50" s="41"/>
      <c r="B50" s="180"/>
      <c r="C50" s="43"/>
      <c r="D50" s="44"/>
      <c r="E50" s="41"/>
      <c r="F50" s="77"/>
      <c r="G50" s="77"/>
    </row>
    <row r="51" spans="1:7" ht="10.5" customHeight="1">
      <c r="A51" s="41"/>
      <c r="B51" s="180"/>
      <c r="C51" s="43"/>
      <c r="D51" s="44"/>
      <c r="E51" s="41"/>
      <c r="F51" s="77"/>
      <c r="G51" s="77"/>
    </row>
    <row r="52" spans="1:7" ht="10.5" customHeight="1">
      <c r="A52" s="41"/>
      <c r="B52" s="180"/>
      <c r="C52" s="43"/>
      <c r="D52" s="44"/>
      <c r="E52" s="41"/>
      <c r="F52" s="77"/>
      <c r="G52" s="77"/>
    </row>
    <row r="53" spans="1:7" ht="13.5" thickBot="1">
      <c r="A53" s="48"/>
      <c r="B53" s="183" t="s">
        <v>59</v>
      </c>
      <c r="C53" s="46"/>
      <c r="D53" s="44"/>
      <c r="E53" s="48"/>
      <c r="F53" s="77"/>
      <c r="G53" s="77"/>
    </row>
    <row r="54" spans="1:7" ht="13.5" thickBot="1">
      <c r="A54" s="17"/>
      <c r="B54" s="9" t="s">
        <v>32</v>
      </c>
      <c r="C54" s="11"/>
      <c r="D54" s="206">
        <f>SUM(D16:D53)</f>
        <v>0</v>
      </c>
      <c r="E54" s="18"/>
      <c r="F54" s="77"/>
      <c r="G54" s="77"/>
    </row>
    <row r="55" spans="1:7" ht="12.75">
      <c r="A55" s="3"/>
      <c r="B55" s="3"/>
      <c r="C55" s="3"/>
      <c r="D55" s="3"/>
      <c r="E55" s="3"/>
      <c r="F55" s="77"/>
      <c r="G55" s="77"/>
    </row>
    <row r="56" spans="1:7" ht="15.75">
      <c r="A56" s="10"/>
      <c r="B56" s="10"/>
      <c r="F56" s="77"/>
      <c r="G56" s="77"/>
    </row>
    <row r="57" spans="1:7" ht="12.75">
      <c r="A57" s="12" t="s">
        <v>20</v>
      </c>
      <c r="B57" s="12" t="s">
        <v>21</v>
      </c>
      <c r="C57" s="12" t="s">
        <v>22</v>
      </c>
      <c r="D57" s="12" t="s">
        <v>23</v>
      </c>
      <c r="E57" s="12" t="s">
        <v>24</v>
      </c>
      <c r="F57" s="77"/>
      <c r="G57" s="77"/>
    </row>
    <row r="58" spans="1:7" ht="12.75">
      <c r="A58" s="178" t="s">
        <v>26</v>
      </c>
      <c r="B58" s="2" t="s">
        <v>27</v>
      </c>
      <c r="C58" s="13"/>
      <c r="D58" s="13"/>
      <c r="E58" s="35" t="s">
        <v>39</v>
      </c>
      <c r="F58" s="77"/>
      <c r="G58" s="77"/>
    </row>
    <row r="59" spans="1:7" ht="12.75">
      <c r="A59" s="185">
        <v>2</v>
      </c>
      <c r="B59" s="12">
        <f>State_Other_CAFR_1</f>
        <v>0</v>
      </c>
      <c r="C59" s="13"/>
      <c r="D59" s="220"/>
      <c r="E59" s="13"/>
      <c r="F59" s="77"/>
      <c r="G59" s="77"/>
    </row>
    <row r="60" spans="1:7" ht="85.5">
      <c r="A60" s="28" t="s">
        <v>31</v>
      </c>
      <c r="B60" s="7" t="s">
        <v>34</v>
      </c>
      <c r="C60" s="59" t="s">
        <v>35</v>
      </c>
      <c r="D60" s="60" t="s">
        <v>36</v>
      </c>
      <c r="E60" s="35" t="s">
        <v>29</v>
      </c>
      <c r="F60" s="77"/>
      <c r="G60" s="77"/>
    </row>
    <row r="61" spans="1:7" ht="12.75">
      <c r="A61" s="13"/>
      <c r="B61" s="186" t="s">
        <v>38</v>
      </c>
      <c r="C61" s="13"/>
      <c r="D61" s="221">
        <f>D54</f>
        <v>0</v>
      </c>
      <c r="E61" s="20"/>
      <c r="F61" s="77"/>
      <c r="G61" s="77"/>
    </row>
    <row r="62" spans="1:7" ht="10.5" customHeight="1">
      <c r="A62" s="41"/>
      <c r="B62" s="180"/>
      <c r="C62" s="43"/>
      <c r="D62" s="44"/>
      <c r="E62" s="41"/>
      <c r="F62" s="77"/>
      <c r="G62" s="77"/>
    </row>
    <row r="63" spans="1:7" ht="10.5" customHeight="1">
      <c r="A63" s="41"/>
      <c r="B63" s="180"/>
      <c r="C63" s="43"/>
      <c r="D63" s="44"/>
      <c r="E63" s="41"/>
      <c r="F63" s="77"/>
      <c r="G63" s="77"/>
    </row>
    <row r="64" spans="1:7" ht="10.5" customHeight="1">
      <c r="A64" s="41"/>
      <c r="B64" s="180"/>
      <c r="C64" s="43"/>
      <c r="D64" s="44"/>
      <c r="E64" s="41"/>
      <c r="F64" s="77"/>
      <c r="G64" s="77"/>
    </row>
    <row r="65" spans="1:7" ht="10.5" customHeight="1">
      <c r="A65" s="41"/>
      <c r="B65" s="180"/>
      <c r="C65" s="43"/>
      <c r="D65" s="44"/>
      <c r="E65" s="41"/>
      <c r="F65" s="77"/>
      <c r="G65" s="77"/>
    </row>
    <row r="66" spans="1:7" ht="10.5" customHeight="1">
      <c r="A66" s="41"/>
      <c r="B66" s="180"/>
      <c r="C66" s="43"/>
      <c r="D66" s="44"/>
      <c r="E66" s="41"/>
      <c r="F66" s="77"/>
      <c r="G66" s="77"/>
    </row>
    <row r="67" spans="1:7" ht="10.5" customHeight="1">
      <c r="A67" s="41"/>
      <c r="B67" s="180"/>
      <c r="C67" s="43"/>
      <c r="D67" s="44"/>
      <c r="E67" s="41"/>
      <c r="F67" s="77"/>
      <c r="G67" s="77"/>
    </row>
    <row r="68" spans="1:7" ht="10.5" customHeight="1">
      <c r="A68" s="41"/>
      <c r="B68" s="180"/>
      <c r="C68" s="43"/>
      <c r="D68" s="44"/>
      <c r="E68" s="41"/>
      <c r="F68" s="77"/>
      <c r="G68" s="77"/>
    </row>
    <row r="69" spans="1:7" ht="10.5" customHeight="1">
      <c r="A69" s="41"/>
      <c r="B69" s="180"/>
      <c r="C69" s="43"/>
      <c r="D69" s="44"/>
      <c r="E69" s="41"/>
      <c r="F69" s="77"/>
      <c r="G69" s="77"/>
    </row>
    <row r="70" spans="1:7" ht="10.5" customHeight="1">
      <c r="A70" s="41"/>
      <c r="B70" s="180"/>
      <c r="C70" s="43"/>
      <c r="D70" s="44"/>
      <c r="E70" s="41"/>
      <c r="F70" s="77"/>
      <c r="G70" s="77"/>
    </row>
    <row r="71" spans="1:7" ht="10.5" customHeight="1">
      <c r="A71" s="41"/>
      <c r="B71" s="180"/>
      <c r="C71" s="43"/>
      <c r="D71" s="44"/>
      <c r="E71" s="41"/>
      <c r="F71" s="77"/>
      <c r="G71" s="77"/>
    </row>
    <row r="72" spans="1:7" ht="10.5" customHeight="1">
      <c r="A72" s="41"/>
      <c r="B72" s="180"/>
      <c r="C72" s="43"/>
      <c r="D72" s="44"/>
      <c r="E72" s="41"/>
      <c r="F72" s="77"/>
      <c r="G72" s="77"/>
    </row>
    <row r="73" spans="1:7" ht="10.5" customHeight="1">
      <c r="A73" s="41"/>
      <c r="B73" s="180"/>
      <c r="C73" s="43"/>
      <c r="D73" s="44"/>
      <c r="E73" s="41"/>
      <c r="F73" s="77"/>
      <c r="G73" s="77"/>
    </row>
    <row r="74" spans="1:7" ht="10.5" customHeight="1">
      <c r="A74" s="41"/>
      <c r="B74" s="180"/>
      <c r="C74" s="43"/>
      <c r="D74" s="44"/>
      <c r="E74" s="41"/>
      <c r="F74" s="77"/>
      <c r="G74" s="77"/>
    </row>
    <row r="75" spans="1:7" ht="10.5" customHeight="1">
      <c r="A75" s="41"/>
      <c r="B75" s="180"/>
      <c r="C75" s="43"/>
      <c r="D75" s="44"/>
      <c r="E75" s="41"/>
      <c r="F75" s="77"/>
      <c r="G75" s="77"/>
    </row>
    <row r="76" spans="1:7" ht="10.5" customHeight="1">
      <c r="A76" s="41"/>
      <c r="B76" s="180"/>
      <c r="C76" s="43"/>
      <c r="D76" s="44"/>
      <c r="E76" s="41"/>
      <c r="F76" s="77"/>
      <c r="G76" s="77"/>
    </row>
    <row r="77" spans="1:7" ht="10.5" customHeight="1">
      <c r="A77" s="41"/>
      <c r="B77" s="180"/>
      <c r="C77" s="43"/>
      <c r="D77" s="44"/>
      <c r="E77" s="41"/>
      <c r="F77" s="77"/>
      <c r="G77" s="77"/>
    </row>
    <row r="78" spans="1:7" ht="10.5" customHeight="1">
      <c r="A78" s="41"/>
      <c r="B78" s="180"/>
      <c r="C78" s="43"/>
      <c r="D78" s="44"/>
      <c r="E78" s="41"/>
      <c r="F78" s="77"/>
      <c r="G78" s="77"/>
    </row>
    <row r="79" spans="1:7" ht="10.5" customHeight="1">
      <c r="A79" s="41"/>
      <c r="B79" s="180"/>
      <c r="C79" s="43"/>
      <c r="D79" s="44"/>
      <c r="E79" s="41"/>
      <c r="F79" s="77"/>
      <c r="G79" s="77"/>
    </row>
    <row r="80" spans="1:7" ht="10.5" customHeight="1">
      <c r="A80" s="41"/>
      <c r="B80" s="180"/>
      <c r="C80" s="43"/>
      <c r="D80" s="44"/>
      <c r="E80" s="41"/>
      <c r="F80" s="77"/>
      <c r="G80" s="77"/>
    </row>
    <row r="81" spans="1:7" ht="10.5" customHeight="1">
      <c r="A81" s="41"/>
      <c r="B81" s="180"/>
      <c r="C81" s="43"/>
      <c r="D81" s="44"/>
      <c r="E81" s="41"/>
      <c r="F81" s="77"/>
      <c r="G81" s="77"/>
    </row>
    <row r="82" spans="1:7" ht="10.5" customHeight="1">
      <c r="A82" s="41"/>
      <c r="B82" s="180"/>
      <c r="C82" s="43"/>
      <c r="D82" s="44"/>
      <c r="E82" s="41"/>
      <c r="F82" s="77"/>
      <c r="G82" s="77"/>
    </row>
    <row r="83" spans="1:7" ht="10.5" customHeight="1">
      <c r="A83" s="41"/>
      <c r="B83" s="180"/>
      <c r="C83" s="43"/>
      <c r="D83" s="44"/>
      <c r="E83" s="41"/>
      <c r="F83" s="77"/>
      <c r="G83" s="77"/>
    </row>
    <row r="84" spans="1:7" ht="10.5" customHeight="1">
      <c r="A84" s="41"/>
      <c r="B84" s="180"/>
      <c r="C84" s="43"/>
      <c r="D84" s="44"/>
      <c r="E84" s="41"/>
      <c r="F84" s="77"/>
      <c r="G84" s="77"/>
    </row>
    <row r="85" spans="1:7" ht="10.5" customHeight="1">
      <c r="A85" s="41"/>
      <c r="B85" s="180"/>
      <c r="C85" s="43"/>
      <c r="D85" s="44"/>
      <c r="E85" s="41"/>
      <c r="F85" s="77"/>
      <c r="G85" s="77"/>
    </row>
    <row r="86" spans="1:7" ht="10.5" customHeight="1">
      <c r="A86" s="41"/>
      <c r="B86" s="180"/>
      <c r="C86" s="43"/>
      <c r="D86" s="44"/>
      <c r="E86" s="41"/>
      <c r="F86" s="77"/>
      <c r="G86" s="77"/>
    </row>
    <row r="87" spans="1:7" ht="10.5" customHeight="1">
      <c r="A87" s="41"/>
      <c r="B87" s="180"/>
      <c r="C87" s="43"/>
      <c r="D87" s="44"/>
      <c r="E87" s="41"/>
      <c r="F87" s="77"/>
      <c r="G87" s="77"/>
    </row>
    <row r="88" spans="1:7" ht="10.5" customHeight="1">
      <c r="A88" s="41"/>
      <c r="B88" s="180"/>
      <c r="C88" s="43"/>
      <c r="D88" s="44"/>
      <c r="E88" s="41"/>
      <c r="F88" s="77"/>
      <c r="G88" s="77"/>
    </row>
    <row r="89" spans="1:7" ht="10.5" customHeight="1">
      <c r="A89" s="41"/>
      <c r="B89" s="180"/>
      <c r="C89" s="43"/>
      <c r="D89" s="44"/>
      <c r="E89" s="41"/>
      <c r="F89" s="77"/>
      <c r="G89" s="77"/>
    </row>
    <row r="90" spans="1:7" ht="10.5" customHeight="1">
      <c r="A90" s="41"/>
      <c r="B90" s="180"/>
      <c r="C90" s="43"/>
      <c r="D90" s="44"/>
      <c r="E90" s="41"/>
      <c r="F90" s="77"/>
      <c r="G90" s="77"/>
    </row>
    <row r="91" spans="1:7" ht="10.5" customHeight="1">
      <c r="A91" s="41"/>
      <c r="B91" s="180"/>
      <c r="C91" s="43"/>
      <c r="D91" s="44"/>
      <c r="E91" s="41"/>
      <c r="F91" s="77"/>
      <c r="G91" s="77"/>
    </row>
    <row r="92" spans="1:7" ht="10.5" customHeight="1">
      <c r="A92" s="41"/>
      <c r="B92" s="180"/>
      <c r="C92" s="43"/>
      <c r="D92" s="44"/>
      <c r="E92" s="41"/>
      <c r="F92" s="77"/>
      <c r="G92" s="77"/>
    </row>
    <row r="93" spans="1:7" ht="10.5" customHeight="1">
      <c r="A93" s="41"/>
      <c r="B93" s="180"/>
      <c r="C93" s="43"/>
      <c r="D93" s="44"/>
      <c r="E93" s="41"/>
      <c r="F93" s="77"/>
      <c r="G93" s="77"/>
    </row>
    <row r="94" spans="1:7" ht="10.5" customHeight="1">
      <c r="A94" s="41"/>
      <c r="B94" s="180"/>
      <c r="C94" s="43"/>
      <c r="D94" s="44"/>
      <c r="E94" s="41"/>
      <c r="F94" s="77"/>
      <c r="G94" s="77"/>
    </row>
    <row r="95" spans="1:7" ht="10.5" customHeight="1">
      <c r="A95" s="41"/>
      <c r="B95" s="180"/>
      <c r="C95" s="43"/>
      <c r="D95" s="44"/>
      <c r="E95" s="41"/>
      <c r="F95" s="77"/>
      <c r="G95" s="77"/>
    </row>
    <row r="96" spans="1:7" ht="10.5" customHeight="1">
      <c r="A96" s="41"/>
      <c r="B96" s="181"/>
      <c r="C96" s="46"/>
      <c r="D96" s="47"/>
      <c r="E96" s="48"/>
      <c r="F96" s="77"/>
      <c r="G96" s="77"/>
    </row>
    <row r="97" spans="1:7" ht="10.5" customHeight="1">
      <c r="A97" s="49"/>
      <c r="B97" s="180"/>
      <c r="C97" s="43"/>
      <c r="D97" s="44"/>
      <c r="E97" s="41"/>
      <c r="F97" s="77"/>
      <c r="G97" s="77"/>
    </row>
    <row r="98" spans="1:7" ht="10.5" customHeight="1">
      <c r="A98" s="41"/>
      <c r="B98" s="182"/>
      <c r="C98" s="51"/>
      <c r="D98" s="52"/>
      <c r="E98" s="53"/>
      <c r="F98" s="77"/>
      <c r="G98" s="77"/>
    </row>
    <row r="99" spans="1:7" ht="10.5" customHeight="1">
      <c r="A99" s="41"/>
      <c r="B99" s="180"/>
      <c r="C99" s="43"/>
      <c r="D99" s="44"/>
      <c r="E99" s="41"/>
      <c r="F99" s="77"/>
      <c r="G99" s="77"/>
    </row>
    <row r="100" spans="1:7" ht="10.5" customHeight="1">
      <c r="A100" s="41"/>
      <c r="B100" s="180"/>
      <c r="C100" s="43"/>
      <c r="D100" s="44"/>
      <c r="E100" s="41"/>
      <c r="F100" s="77"/>
      <c r="G100" s="77"/>
    </row>
    <row r="101" spans="1:7" ht="10.5" customHeight="1">
      <c r="A101" s="41"/>
      <c r="B101" s="180"/>
      <c r="C101" s="43"/>
      <c r="D101" s="44"/>
      <c r="E101" s="41"/>
      <c r="F101" s="77"/>
      <c r="G101" s="77"/>
    </row>
    <row r="102" spans="1:7" ht="10.5" customHeight="1">
      <c r="A102" s="41"/>
      <c r="B102" s="180"/>
      <c r="C102" s="43"/>
      <c r="D102" s="44"/>
      <c r="E102" s="41"/>
      <c r="F102" s="77"/>
      <c r="G102" s="77"/>
    </row>
    <row r="103" spans="1:7" ht="10.5" customHeight="1">
      <c r="A103" s="41"/>
      <c r="B103" s="180"/>
      <c r="C103" s="43"/>
      <c r="D103" s="44"/>
      <c r="E103" s="41"/>
      <c r="F103" s="77"/>
      <c r="G103" s="77"/>
    </row>
    <row r="104" spans="1:7" ht="10.5" customHeight="1">
      <c r="A104" s="41"/>
      <c r="B104" s="180"/>
      <c r="C104" s="43"/>
      <c r="D104" s="44"/>
      <c r="E104" s="41"/>
      <c r="F104" s="77"/>
      <c r="G104" s="77"/>
    </row>
    <row r="105" spans="1:7" ht="10.5" customHeight="1">
      <c r="A105" s="41"/>
      <c r="B105" s="180"/>
      <c r="C105" s="43"/>
      <c r="D105" s="44"/>
      <c r="E105" s="41"/>
      <c r="F105" s="77"/>
      <c r="G105" s="77"/>
    </row>
    <row r="106" spans="1:7" ht="10.5" customHeight="1">
      <c r="A106" s="41"/>
      <c r="B106" s="180"/>
      <c r="C106" s="43"/>
      <c r="D106" s="44"/>
      <c r="E106" s="41"/>
      <c r="F106" s="77"/>
      <c r="G106" s="77"/>
    </row>
    <row r="107" spans="1:7" ht="10.5" customHeight="1">
      <c r="A107" s="41"/>
      <c r="B107" s="180"/>
      <c r="C107" s="43"/>
      <c r="D107" s="44"/>
      <c r="E107" s="41"/>
      <c r="F107" s="77"/>
      <c r="G107" s="77"/>
    </row>
    <row r="108" spans="1:7" ht="10.5" customHeight="1">
      <c r="A108" s="41"/>
      <c r="B108" s="180"/>
      <c r="C108" s="43"/>
      <c r="D108" s="44"/>
      <c r="E108" s="41"/>
      <c r="F108" s="77"/>
      <c r="G108" s="77"/>
    </row>
    <row r="109" spans="1:7" ht="10.5" customHeight="1">
      <c r="A109" s="41"/>
      <c r="B109" s="180"/>
      <c r="C109" s="43"/>
      <c r="D109" s="44"/>
      <c r="E109" s="41"/>
      <c r="F109" s="77"/>
      <c r="G109" s="77"/>
    </row>
    <row r="110" spans="1:7" ht="10.5" customHeight="1">
      <c r="A110" s="41"/>
      <c r="B110" s="180"/>
      <c r="C110" s="43"/>
      <c r="D110" s="44"/>
      <c r="E110" s="41"/>
      <c r="F110" s="77"/>
      <c r="G110" s="77"/>
    </row>
    <row r="111" spans="1:7" ht="10.5" customHeight="1">
      <c r="A111" s="41"/>
      <c r="B111" s="180"/>
      <c r="C111" s="43"/>
      <c r="D111" s="44"/>
      <c r="E111" s="41"/>
      <c r="F111" s="77"/>
      <c r="G111" s="77"/>
    </row>
    <row r="112" spans="1:7" ht="10.5" customHeight="1" thickBot="1">
      <c r="A112" s="48"/>
      <c r="B112" s="181"/>
      <c r="C112" s="46"/>
      <c r="D112" s="47"/>
      <c r="E112" s="48"/>
      <c r="F112" s="77"/>
      <c r="G112" s="77"/>
    </row>
    <row r="113" spans="1:7" ht="13.5" thickBot="1">
      <c r="A113" s="8"/>
      <c r="B113" s="9" t="s">
        <v>32</v>
      </c>
      <c r="C113" s="11"/>
      <c r="D113" s="218">
        <f>SUM(D61:D112)</f>
        <v>0</v>
      </c>
      <c r="E113" s="6"/>
      <c r="F113" s="77"/>
      <c r="G113" s="77"/>
    </row>
    <row r="114" spans="6:7" ht="12.75">
      <c r="F114" s="77"/>
      <c r="G114" s="77"/>
    </row>
    <row r="115" spans="6:7" ht="12.75">
      <c r="F115" s="77"/>
      <c r="G115" s="77"/>
    </row>
    <row r="116" spans="1:7" ht="12.75">
      <c r="A116" s="12" t="s">
        <v>20</v>
      </c>
      <c r="B116" s="12" t="s">
        <v>21</v>
      </c>
      <c r="C116" s="21" t="s">
        <v>22</v>
      </c>
      <c r="D116" s="12" t="s">
        <v>23</v>
      </c>
      <c r="E116" s="12" t="s">
        <v>24</v>
      </c>
      <c r="F116" s="77"/>
      <c r="G116" s="77"/>
    </row>
    <row r="117" spans="1:7" ht="12.75">
      <c r="A117" s="178" t="s">
        <v>26</v>
      </c>
      <c r="B117" s="2" t="s">
        <v>78</v>
      </c>
      <c r="C117" s="63"/>
      <c r="D117" s="82" t="s">
        <v>86</v>
      </c>
      <c r="E117" s="83"/>
      <c r="F117" s="77"/>
      <c r="G117" s="77"/>
    </row>
    <row r="118" spans="1:7" ht="12.75">
      <c r="A118" s="121">
        <v>1</v>
      </c>
      <c r="B118" s="15"/>
      <c r="C118" s="63"/>
      <c r="D118" s="121"/>
      <c r="E118" s="13"/>
      <c r="F118" s="77"/>
      <c r="G118" s="77"/>
    </row>
    <row r="119" spans="1:7" ht="85.5">
      <c r="A119" s="28" t="s">
        <v>31</v>
      </c>
      <c r="B119" s="34" t="s">
        <v>28</v>
      </c>
      <c r="C119" s="1"/>
      <c r="D119" s="36" t="s">
        <v>30</v>
      </c>
      <c r="E119" s="35" t="s">
        <v>29</v>
      </c>
      <c r="F119" s="77"/>
      <c r="G119" s="77"/>
    </row>
    <row r="120" spans="1:7" ht="10.5" customHeight="1">
      <c r="A120" s="27"/>
      <c r="B120" s="29"/>
      <c r="C120" s="54"/>
      <c r="D120" s="30"/>
      <c r="E120" s="27"/>
      <c r="F120" s="77"/>
      <c r="G120" s="77"/>
    </row>
    <row r="121" spans="1:7" ht="10.5" customHeight="1">
      <c r="A121" s="27"/>
      <c r="B121" s="55"/>
      <c r="C121" s="54"/>
      <c r="D121" s="31"/>
      <c r="E121" s="27"/>
      <c r="F121" s="77"/>
      <c r="G121" s="77"/>
    </row>
    <row r="122" spans="1:7" ht="10.5" customHeight="1">
      <c r="A122" s="27"/>
      <c r="B122" s="55"/>
      <c r="C122" s="54"/>
      <c r="D122" s="31"/>
      <c r="E122" s="27"/>
      <c r="F122" s="77"/>
      <c r="G122" s="77"/>
    </row>
    <row r="123" spans="1:7" ht="10.5" customHeight="1">
      <c r="A123" s="27"/>
      <c r="B123" s="55"/>
      <c r="C123" s="54"/>
      <c r="D123" s="31"/>
      <c r="E123" s="27"/>
      <c r="F123" s="77"/>
      <c r="G123" s="77"/>
    </row>
    <row r="124" spans="1:7" ht="10.5" customHeight="1">
      <c r="A124" s="27"/>
      <c r="B124" s="55"/>
      <c r="C124" s="54"/>
      <c r="D124" s="31"/>
      <c r="E124" s="27"/>
      <c r="F124" s="77"/>
      <c r="G124" s="77"/>
    </row>
    <row r="125" spans="1:7" ht="10.5" customHeight="1">
      <c r="A125" s="27"/>
      <c r="B125" s="55"/>
      <c r="C125" s="54"/>
      <c r="D125" s="31"/>
      <c r="E125" s="27"/>
      <c r="F125" s="77"/>
      <c r="G125" s="77"/>
    </row>
    <row r="126" spans="1:7" ht="10.5" customHeight="1">
      <c r="A126" s="27"/>
      <c r="B126" s="55"/>
      <c r="C126" s="54"/>
      <c r="D126" s="31"/>
      <c r="E126" s="27"/>
      <c r="F126" s="77"/>
      <c r="G126" s="77"/>
    </row>
    <row r="127" spans="1:7" ht="10.5" customHeight="1">
      <c r="A127" s="27"/>
      <c r="B127" s="55"/>
      <c r="C127" s="54"/>
      <c r="D127" s="31"/>
      <c r="E127" s="27"/>
      <c r="F127" s="77"/>
      <c r="G127" s="77"/>
    </row>
    <row r="128" spans="1:7" ht="10.5" customHeight="1">
      <c r="A128" s="27"/>
      <c r="B128" s="55"/>
      <c r="C128" s="54"/>
      <c r="D128" s="31"/>
      <c r="E128" s="27"/>
      <c r="F128" s="77"/>
      <c r="G128" s="77"/>
    </row>
    <row r="129" spans="1:7" ht="10.5" customHeight="1" thickBot="1">
      <c r="A129" s="27"/>
      <c r="B129" s="56"/>
      <c r="C129" s="57"/>
      <c r="D129" s="32"/>
      <c r="E129" s="58"/>
      <c r="F129" s="77"/>
      <c r="G129" s="77"/>
    </row>
    <row r="130" spans="1:7" ht="13.5" thickBot="1">
      <c r="A130" s="19"/>
      <c r="B130" s="4" t="s">
        <v>33</v>
      </c>
      <c r="C130" s="5"/>
      <c r="D130" s="206">
        <f>SUM(D120:D129)</f>
        <v>0</v>
      </c>
      <c r="E130" s="18"/>
      <c r="F130" s="77"/>
      <c r="G130" s="77"/>
    </row>
    <row r="131" spans="1:7" ht="24.75">
      <c r="A131" s="16"/>
      <c r="B131" s="38" t="s">
        <v>34</v>
      </c>
      <c r="C131" s="39" t="s">
        <v>35</v>
      </c>
      <c r="D131" s="40" t="s">
        <v>36</v>
      </c>
      <c r="E131" s="35" t="s">
        <v>29</v>
      </c>
      <c r="F131" s="77"/>
      <c r="G131" s="77"/>
    </row>
    <row r="132" spans="1:7" ht="10.5" customHeight="1">
      <c r="A132" s="41"/>
      <c r="B132" s="180"/>
      <c r="C132" s="43"/>
      <c r="D132" s="44"/>
      <c r="E132" s="41"/>
      <c r="F132" s="77"/>
      <c r="G132" s="77"/>
    </row>
    <row r="133" spans="1:7" ht="10.5" customHeight="1">
      <c r="A133" s="41"/>
      <c r="B133" s="180"/>
      <c r="C133" s="43"/>
      <c r="D133" s="44"/>
      <c r="E133" s="41"/>
      <c r="F133" s="77"/>
      <c r="G133" s="77"/>
    </row>
    <row r="134" spans="1:7" ht="10.5" customHeight="1">
      <c r="A134" s="41"/>
      <c r="B134" s="180"/>
      <c r="C134" s="43"/>
      <c r="D134" s="44"/>
      <c r="E134" s="41"/>
      <c r="F134" s="77"/>
      <c r="G134" s="77"/>
    </row>
    <row r="135" spans="1:7" ht="10.5" customHeight="1">
      <c r="A135" s="41"/>
      <c r="B135" s="180"/>
      <c r="C135" s="43"/>
      <c r="D135" s="44"/>
      <c r="E135" s="41"/>
      <c r="F135" s="77"/>
      <c r="G135" s="77"/>
    </row>
    <row r="136" spans="1:7" ht="10.5" customHeight="1">
      <c r="A136" s="41"/>
      <c r="B136" s="180"/>
      <c r="C136" s="43"/>
      <c r="D136" s="44"/>
      <c r="E136" s="41"/>
      <c r="F136" s="77"/>
      <c r="G136" s="77"/>
    </row>
    <row r="137" spans="1:7" ht="10.5" customHeight="1">
      <c r="A137" s="41"/>
      <c r="B137" s="180"/>
      <c r="C137" s="43"/>
      <c r="D137" s="44"/>
      <c r="E137" s="41"/>
      <c r="F137" s="77"/>
      <c r="G137" s="77"/>
    </row>
    <row r="138" spans="1:7" ht="10.5" customHeight="1">
      <c r="A138" s="41"/>
      <c r="B138" s="180"/>
      <c r="C138" s="43"/>
      <c r="D138" s="44"/>
      <c r="E138" s="41"/>
      <c r="F138" s="77"/>
      <c r="G138" s="77"/>
    </row>
    <row r="139" spans="1:7" ht="10.5" customHeight="1">
      <c r="A139" s="41"/>
      <c r="B139" s="180"/>
      <c r="C139" s="43"/>
      <c r="D139" s="44"/>
      <c r="E139" s="41"/>
      <c r="F139" s="77"/>
      <c r="G139" s="77"/>
    </row>
    <row r="140" spans="1:7" ht="10.5" customHeight="1">
      <c r="A140" s="41"/>
      <c r="B140" s="180"/>
      <c r="C140" s="43"/>
      <c r="D140" s="44"/>
      <c r="E140" s="41"/>
      <c r="F140" s="77"/>
      <c r="G140" s="77"/>
    </row>
    <row r="141" spans="1:7" ht="10.5" customHeight="1">
      <c r="A141" s="41"/>
      <c r="B141" s="180"/>
      <c r="C141" s="43"/>
      <c r="D141" s="44"/>
      <c r="E141" s="41"/>
      <c r="F141" s="77"/>
      <c r="G141" s="77"/>
    </row>
    <row r="142" spans="1:7" ht="10.5" customHeight="1">
      <c r="A142" s="41"/>
      <c r="B142" s="180"/>
      <c r="C142" s="43"/>
      <c r="D142" s="44"/>
      <c r="E142" s="41"/>
      <c r="F142" s="77"/>
      <c r="G142" s="77"/>
    </row>
    <row r="143" spans="1:7" ht="10.5" customHeight="1">
      <c r="A143" s="41"/>
      <c r="B143" s="180"/>
      <c r="C143" s="43"/>
      <c r="D143" s="44"/>
      <c r="E143" s="41"/>
      <c r="F143" s="77"/>
      <c r="G143" s="77"/>
    </row>
    <row r="144" spans="1:7" ht="10.5" customHeight="1">
      <c r="A144" s="41"/>
      <c r="B144" s="180"/>
      <c r="C144" s="43"/>
      <c r="D144" s="44"/>
      <c r="E144" s="41"/>
      <c r="F144" s="77"/>
      <c r="G144" s="77"/>
    </row>
    <row r="145" spans="1:7" ht="10.5" customHeight="1">
      <c r="A145" s="41"/>
      <c r="B145" s="180"/>
      <c r="C145" s="43"/>
      <c r="D145" s="44"/>
      <c r="E145" s="41"/>
      <c r="F145" s="77"/>
      <c r="G145" s="77"/>
    </row>
    <row r="146" spans="1:7" ht="10.5" customHeight="1">
      <c r="A146" s="41"/>
      <c r="B146" s="180"/>
      <c r="C146" s="43"/>
      <c r="D146" s="44"/>
      <c r="E146" s="41"/>
      <c r="F146" s="77"/>
      <c r="G146" s="77"/>
    </row>
    <row r="147" spans="1:7" ht="10.5" customHeight="1">
      <c r="A147" s="41"/>
      <c r="B147" s="180"/>
      <c r="C147" s="43"/>
      <c r="D147" s="44"/>
      <c r="E147" s="41"/>
      <c r="F147" s="77"/>
      <c r="G147" s="77"/>
    </row>
    <row r="148" spans="1:7" ht="10.5" customHeight="1">
      <c r="A148" s="41"/>
      <c r="B148" s="180"/>
      <c r="C148" s="43"/>
      <c r="D148" s="44"/>
      <c r="E148" s="41"/>
      <c r="F148" s="77"/>
      <c r="G148" s="77"/>
    </row>
    <row r="149" spans="1:7" ht="10.5" customHeight="1">
      <c r="A149" s="41"/>
      <c r="B149" s="180"/>
      <c r="C149" s="43"/>
      <c r="D149" s="44"/>
      <c r="E149" s="41"/>
      <c r="F149" s="77"/>
      <c r="G149" s="77"/>
    </row>
    <row r="150" spans="1:7" ht="10.5" customHeight="1">
      <c r="A150" s="41"/>
      <c r="B150" s="180"/>
      <c r="C150" s="43"/>
      <c r="D150" s="44"/>
      <c r="E150" s="41"/>
      <c r="F150" s="77"/>
      <c r="G150" s="77"/>
    </row>
    <row r="151" spans="1:7" ht="10.5" customHeight="1">
      <c r="A151" s="41"/>
      <c r="B151" s="180"/>
      <c r="C151" s="43"/>
      <c r="D151" s="44"/>
      <c r="E151" s="41"/>
      <c r="F151" s="77"/>
      <c r="G151" s="77"/>
    </row>
    <row r="152" spans="1:7" ht="10.5" customHeight="1">
      <c r="A152" s="41"/>
      <c r="B152" s="180"/>
      <c r="C152" s="43"/>
      <c r="D152" s="44"/>
      <c r="E152" s="41"/>
      <c r="F152" s="77"/>
      <c r="G152" s="77"/>
    </row>
    <row r="153" spans="1:7" ht="10.5" customHeight="1">
      <c r="A153" s="41"/>
      <c r="B153" s="180"/>
      <c r="C153" s="43"/>
      <c r="D153" s="44"/>
      <c r="E153" s="41"/>
      <c r="F153" s="77"/>
      <c r="G153" s="77"/>
    </row>
    <row r="154" spans="1:7" ht="10.5" customHeight="1">
      <c r="A154" s="41"/>
      <c r="B154" s="180"/>
      <c r="C154" s="43"/>
      <c r="D154" s="44"/>
      <c r="E154" s="41"/>
      <c r="F154" s="77"/>
      <c r="G154" s="77"/>
    </row>
    <row r="155" spans="1:7" ht="10.5" customHeight="1">
      <c r="A155" s="41"/>
      <c r="B155" s="180"/>
      <c r="C155" s="43"/>
      <c r="D155" s="44"/>
      <c r="E155" s="41"/>
      <c r="F155" s="77"/>
      <c r="G155" s="77"/>
    </row>
    <row r="156" spans="1:7" ht="10.5" customHeight="1">
      <c r="A156" s="41"/>
      <c r="B156" s="180"/>
      <c r="C156" s="43"/>
      <c r="D156" s="44"/>
      <c r="E156" s="41"/>
      <c r="F156" s="77"/>
      <c r="G156" s="77"/>
    </row>
    <row r="157" spans="1:7" ht="10.5" customHeight="1">
      <c r="A157" s="41"/>
      <c r="B157" s="180"/>
      <c r="C157" s="43"/>
      <c r="D157" s="44"/>
      <c r="E157" s="41"/>
      <c r="F157" s="77"/>
      <c r="G157" s="77"/>
    </row>
    <row r="158" spans="1:7" ht="10.5" customHeight="1">
      <c r="A158" s="41"/>
      <c r="B158" s="180"/>
      <c r="C158" s="43"/>
      <c r="D158" s="44"/>
      <c r="E158" s="41"/>
      <c r="F158" s="77"/>
      <c r="G158" s="77"/>
    </row>
    <row r="159" spans="1:7" ht="10.5" customHeight="1">
      <c r="A159" s="41"/>
      <c r="B159" s="180"/>
      <c r="C159" s="43"/>
      <c r="D159" s="44"/>
      <c r="E159" s="41"/>
      <c r="F159" s="77"/>
      <c r="G159" s="77"/>
    </row>
    <row r="160" spans="1:7" ht="10.5" customHeight="1">
      <c r="A160" s="41"/>
      <c r="B160" s="180"/>
      <c r="C160" s="43"/>
      <c r="D160" s="44"/>
      <c r="E160" s="41"/>
      <c r="F160" s="77"/>
      <c r="G160" s="77"/>
    </row>
    <row r="161" spans="1:7" ht="10.5" customHeight="1">
      <c r="A161" s="41"/>
      <c r="B161" s="180"/>
      <c r="C161" s="43"/>
      <c r="D161" s="44"/>
      <c r="E161" s="41"/>
      <c r="F161" s="77"/>
      <c r="G161" s="77"/>
    </row>
    <row r="162" spans="1:7" ht="10.5" customHeight="1">
      <c r="A162" s="41"/>
      <c r="B162" s="180"/>
      <c r="C162" s="43"/>
      <c r="D162" s="44"/>
      <c r="E162" s="41"/>
      <c r="F162" s="77"/>
      <c r="G162" s="77"/>
    </row>
    <row r="163" spans="1:7" ht="10.5" customHeight="1">
      <c r="A163" s="41"/>
      <c r="B163" s="180"/>
      <c r="C163" s="43"/>
      <c r="D163" s="44"/>
      <c r="E163" s="41"/>
      <c r="F163" s="77"/>
      <c r="G163" s="77"/>
    </row>
    <row r="164" spans="1:7" ht="10.5" customHeight="1">
      <c r="A164" s="41"/>
      <c r="B164" s="180"/>
      <c r="C164" s="43"/>
      <c r="D164" s="44"/>
      <c r="E164" s="41"/>
      <c r="F164" s="77"/>
      <c r="G164" s="77"/>
    </row>
    <row r="165" spans="1:7" ht="10.5" customHeight="1">
      <c r="A165" s="41"/>
      <c r="B165" s="180"/>
      <c r="C165" s="43"/>
      <c r="D165" s="44"/>
      <c r="E165" s="41"/>
      <c r="F165" s="77"/>
      <c r="G165" s="77"/>
    </row>
    <row r="166" spans="1:7" ht="10.5" customHeight="1">
      <c r="A166" s="41"/>
      <c r="B166" s="180"/>
      <c r="C166" s="43"/>
      <c r="D166" s="44"/>
      <c r="E166" s="41"/>
      <c r="F166" s="77"/>
      <c r="G166" s="77"/>
    </row>
    <row r="167" spans="1:7" ht="10.5" customHeight="1">
      <c r="A167" s="41"/>
      <c r="B167" s="180"/>
      <c r="C167" s="43"/>
      <c r="D167" s="44"/>
      <c r="E167" s="41"/>
      <c r="F167" s="77"/>
      <c r="G167" s="77"/>
    </row>
    <row r="168" spans="1:7" ht="10.5" customHeight="1">
      <c r="A168" s="41"/>
      <c r="B168" s="180"/>
      <c r="C168" s="43"/>
      <c r="D168" s="44"/>
      <c r="E168" s="41"/>
      <c r="F168" s="77"/>
      <c r="G168" s="77"/>
    </row>
    <row r="169" spans="1:7" ht="13.5" thickBot="1">
      <c r="A169" s="48"/>
      <c r="B169" s="183" t="s">
        <v>59</v>
      </c>
      <c r="C169" s="46"/>
      <c r="D169" s="130"/>
      <c r="E169" s="48"/>
      <c r="F169" s="77"/>
      <c r="G169" s="77"/>
    </row>
    <row r="170" spans="1:7" ht="13.5" thickBot="1">
      <c r="A170" s="17"/>
      <c r="B170" s="9" t="s">
        <v>32</v>
      </c>
      <c r="C170" s="11"/>
      <c r="D170" s="206">
        <f>SUM(D132:D169)</f>
        <v>0</v>
      </c>
      <c r="E170" s="18"/>
      <c r="F170" s="77"/>
      <c r="G170" s="77"/>
    </row>
    <row r="171" spans="1:7" ht="12.75">
      <c r="A171" s="3"/>
      <c r="B171" s="3"/>
      <c r="C171" s="3"/>
      <c r="D171" s="3"/>
      <c r="E171" s="3"/>
      <c r="F171" s="77"/>
      <c r="G171" s="77"/>
    </row>
    <row r="172" spans="1:7" ht="15.75">
      <c r="A172" s="10"/>
      <c r="B172" s="10"/>
      <c r="F172" s="77"/>
      <c r="G172" s="77"/>
    </row>
    <row r="173" spans="1:7" ht="12.75">
      <c r="A173" s="12" t="s">
        <v>20</v>
      </c>
      <c r="B173" s="12" t="s">
        <v>21</v>
      </c>
      <c r="C173" s="12" t="s">
        <v>22</v>
      </c>
      <c r="D173" s="12" t="s">
        <v>23</v>
      </c>
      <c r="E173" s="12" t="s">
        <v>24</v>
      </c>
      <c r="F173" s="77"/>
      <c r="G173" s="77"/>
    </row>
    <row r="174" spans="1:7" ht="12.75">
      <c r="A174" s="2" t="s">
        <v>26</v>
      </c>
      <c r="B174" s="2" t="s">
        <v>27</v>
      </c>
      <c r="C174" s="13"/>
      <c r="D174" s="35" t="s">
        <v>87</v>
      </c>
      <c r="E174" s="13"/>
      <c r="F174" s="77"/>
      <c r="G174" s="77"/>
    </row>
    <row r="175" spans="1:7" ht="12.75">
      <c r="A175" s="15">
        <v>2</v>
      </c>
      <c r="B175" s="12">
        <f>StateOtherCAFR2Name</f>
        <v>0</v>
      </c>
      <c r="C175" s="71"/>
      <c r="D175" s="72"/>
      <c r="E175" s="13"/>
      <c r="F175" s="77"/>
      <c r="G175" s="77"/>
    </row>
    <row r="176" spans="1:7" ht="85.5">
      <c r="A176" s="28" t="s">
        <v>31</v>
      </c>
      <c r="B176" s="38" t="s">
        <v>34</v>
      </c>
      <c r="C176" s="59" t="s">
        <v>35</v>
      </c>
      <c r="D176" s="60" t="s">
        <v>36</v>
      </c>
      <c r="E176" s="35" t="s">
        <v>29</v>
      </c>
      <c r="F176" s="77"/>
      <c r="G176" s="77"/>
    </row>
    <row r="177" spans="1:7" ht="12.75">
      <c r="A177" s="13"/>
      <c r="B177" s="61" t="s">
        <v>38</v>
      </c>
      <c r="C177" s="2"/>
      <c r="D177" s="222">
        <f>D170</f>
        <v>0</v>
      </c>
      <c r="E177" s="20"/>
      <c r="F177" s="77"/>
      <c r="G177" s="77"/>
    </row>
    <row r="178" spans="1:7" ht="10.5" customHeight="1">
      <c r="A178" s="41"/>
      <c r="B178" s="180"/>
      <c r="C178" s="43"/>
      <c r="D178" s="44"/>
      <c r="E178" s="41"/>
      <c r="F178" s="77"/>
      <c r="G178" s="77"/>
    </row>
    <row r="179" spans="1:7" ht="10.5" customHeight="1">
      <c r="A179" s="41"/>
      <c r="B179" s="180"/>
      <c r="C179" s="43"/>
      <c r="D179" s="44"/>
      <c r="E179" s="41"/>
      <c r="F179" s="77"/>
      <c r="G179" s="77"/>
    </row>
    <row r="180" spans="1:7" ht="10.5" customHeight="1">
      <c r="A180" s="41"/>
      <c r="B180" s="180"/>
      <c r="C180" s="43"/>
      <c r="D180" s="44"/>
      <c r="E180" s="41"/>
      <c r="F180" s="77"/>
      <c r="G180" s="77"/>
    </row>
    <row r="181" spans="1:7" ht="10.5" customHeight="1">
      <c r="A181" s="41"/>
      <c r="B181" s="180"/>
      <c r="C181" s="43"/>
      <c r="D181" s="44"/>
      <c r="E181" s="41"/>
      <c r="F181" s="77"/>
      <c r="G181" s="77"/>
    </row>
    <row r="182" spans="1:7" ht="10.5" customHeight="1">
      <c r="A182" s="41"/>
      <c r="B182" s="180"/>
      <c r="C182" s="43"/>
      <c r="D182" s="44"/>
      <c r="E182" s="41"/>
      <c r="F182" s="77"/>
      <c r="G182" s="77"/>
    </row>
    <row r="183" spans="1:7" ht="10.5" customHeight="1">
      <c r="A183" s="41"/>
      <c r="B183" s="180"/>
      <c r="C183" s="43"/>
      <c r="D183" s="44"/>
      <c r="E183" s="41"/>
      <c r="F183" s="77"/>
      <c r="G183" s="77"/>
    </row>
    <row r="184" spans="1:7" ht="10.5" customHeight="1">
      <c r="A184" s="41"/>
      <c r="B184" s="180"/>
      <c r="C184" s="43"/>
      <c r="D184" s="44"/>
      <c r="E184" s="41"/>
      <c r="F184" s="77"/>
      <c r="G184" s="77"/>
    </row>
    <row r="185" spans="1:7" ht="10.5" customHeight="1">
      <c r="A185" s="41"/>
      <c r="B185" s="180"/>
      <c r="C185" s="43"/>
      <c r="D185" s="44"/>
      <c r="E185" s="41"/>
      <c r="F185" s="77"/>
      <c r="G185" s="77"/>
    </row>
    <row r="186" spans="1:7" ht="10.5" customHeight="1">
      <c r="A186" s="41"/>
      <c r="B186" s="180"/>
      <c r="C186" s="43"/>
      <c r="D186" s="44"/>
      <c r="E186" s="41"/>
      <c r="F186" s="77"/>
      <c r="G186" s="77"/>
    </row>
    <row r="187" spans="1:7" ht="10.5" customHeight="1">
      <c r="A187" s="41"/>
      <c r="B187" s="180"/>
      <c r="C187" s="43"/>
      <c r="D187" s="44"/>
      <c r="E187" s="41"/>
      <c r="F187" s="77"/>
      <c r="G187" s="77"/>
    </row>
    <row r="188" spans="1:7" ht="10.5" customHeight="1">
      <c r="A188" s="41"/>
      <c r="B188" s="180"/>
      <c r="C188" s="43"/>
      <c r="D188" s="44"/>
      <c r="E188" s="41"/>
      <c r="F188" s="77"/>
      <c r="G188" s="77"/>
    </row>
    <row r="189" spans="1:7" ht="10.5" customHeight="1">
      <c r="A189" s="41"/>
      <c r="B189" s="180"/>
      <c r="C189" s="43"/>
      <c r="D189" s="44"/>
      <c r="E189" s="41"/>
      <c r="F189" s="77"/>
      <c r="G189" s="77"/>
    </row>
    <row r="190" spans="1:7" ht="10.5" customHeight="1">
      <c r="A190" s="41"/>
      <c r="B190" s="180"/>
      <c r="C190" s="43"/>
      <c r="D190" s="44"/>
      <c r="E190" s="41"/>
      <c r="F190" s="77"/>
      <c r="G190" s="77"/>
    </row>
    <row r="191" spans="1:7" ht="10.5" customHeight="1">
      <c r="A191" s="41"/>
      <c r="B191" s="180"/>
      <c r="C191" s="43"/>
      <c r="D191" s="44"/>
      <c r="E191" s="41"/>
      <c r="F191" s="77"/>
      <c r="G191" s="77"/>
    </row>
    <row r="192" spans="1:7" ht="10.5" customHeight="1">
      <c r="A192" s="41"/>
      <c r="B192" s="180"/>
      <c r="C192" s="43"/>
      <c r="D192" s="44"/>
      <c r="E192" s="41"/>
      <c r="F192" s="77"/>
      <c r="G192" s="77"/>
    </row>
    <row r="193" spans="1:7" ht="10.5" customHeight="1">
      <c r="A193" s="41"/>
      <c r="B193" s="180"/>
      <c r="C193" s="43"/>
      <c r="D193" s="44"/>
      <c r="E193" s="41"/>
      <c r="F193" s="77"/>
      <c r="G193" s="77"/>
    </row>
    <row r="194" spans="1:7" ht="10.5" customHeight="1">
      <c r="A194" s="41"/>
      <c r="B194" s="180"/>
      <c r="C194" s="43"/>
      <c r="D194" s="44"/>
      <c r="E194" s="41"/>
      <c r="F194" s="77"/>
      <c r="G194" s="77"/>
    </row>
    <row r="195" spans="1:7" ht="10.5" customHeight="1">
      <c r="A195" s="41"/>
      <c r="B195" s="180"/>
      <c r="C195" s="43"/>
      <c r="D195" s="44"/>
      <c r="E195" s="41"/>
      <c r="F195" s="77"/>
      <c r="G195" s="77"/>
    </row>
    <row r="196" spans="1:7" ht="10.5" customHeight="1">
      <c r="A196" s="41"/>
      <c r="B196" s="180"/>
      <c r="C196" s="43"/>
      <c r="D196" s="44"/>
      <c r="E196" s="41"/>
      <c r="F196" s="77"/>
      <c r="G196" s="77"/>
    </row>
    <row r="197" spans="1:7" ht="10.5" customHeight="1">
      <c r="A197" s="41"/>
      <c r="B197" s="180"/>
      <c r="C197" s="43"/>
      <c r="D197" s="44"/>
      <c r="E197" s="41"/>
      <c r="F197" s="77"/>
      <c r="G197" s="77"/>
    </row>
    <row r="198" spans="1:7" ht="10.5" customHeight="1">
      <c r="A198" s="41"/>
      <c r="B198" s="180"/>
      <c r="C198" s="43"/>
      <c r="D198" s="44"/>
      <c r="E198" s="41"/>
      <c r="F198" s="77"/>
      <c r="G198" s="77"/>
    </row>
    <row r="199" spans="1:7" ht="10.5" customHeight="1">
      <c r="A199" s="41"/>
      <c r="B199" s="180"/>
      <c r="C199" s="43"/>
      <c r="D199" s="44"/>
      <c r="E199" s="41"/>
      <c r="F199" s="77"/>
      <c r="G199" s="77"/>
    </row>
    <row r="200" spans="1:7" ht="10.5" customHeight="1">
      <c r="A200" s="41"/>
      <c r="B200" s="180"/>
      <c r="C200" s="43"/>
      <c r="D200" s="44"/>
      <c r="E200" s="41"/>
      <c r="F200" s="77"/>
      <c r="G200" s="77"/>
    </row>
    <row r="201" spans="1:7" ht="10.5" customHeight="1">
      <c r="A201" s="41"/>
      <c r="B201" s="180"/>
      <c r="C201" s="43"/>
      <c r="D201" s="44"/>
      <c r="E201" s="41"/>
      <c r="F201" s="77"/>
      <c r="G201" s="77"/>
    </row>
    <row r="202" spans="1:7" ht="10.5" customHeight="1">
      <c r="A202" s="41"/>
      <c r="B202" s="180"/>
      <c r="C202" s="43"/>
      <c r="D202" s="44"/>
      <c r="E202" s="41"/>
      <c r="F202" s="77"/>
      <c r="G202" s="77"/>
    </row>
    <row r="203" spans="1:7" ht="10.5" customHeight="1">
      <c r="A203" s="41"/>
      <c r="B203" s="180"/>
      <c r="C203" s="43"/>
      <c r="D203" s="44"/>
      <c r="E203" s="41"/>
      <c r="F203" s="77"/>
      <c r="G203" s="77"/>
    </row>
    <row r="204" spans="1:7" ht="10.5" customHeight="1">
      <c r="A204" s="41"/>
      <c r="B204" s="180"/>
      <c r="C204" s="43"/>
      <c r="D204" s="44"/>
      <c r="E204" s="41"/>
      <c r="F204" s="77"/>
      <c r="G204" s="77"/>
    </row>
    <row r="205" spans="1:7" ht="10.5" customHeight="1">
      <c r="A205" s="41"/>
      <c r="B205" s="180"/>
      <c r="C205" s="43"/>
      <c r="D205" s="44"/>
      <c r="E205" s="41"/>
      <c r="F205" s="77"/>
      <c r="G205" s="77"/>
    </row>
    <row r="206" spans="1:7" ht="10.5" customHeight="1">
      <c r="A206" s="41"/>
      <c r="B206" s="180"/>
      <c r="C206" s="43"/>
      <c r="D206" s="44"/>
      <c r="E206" s="41"/>
      <c r="F206" s="77"/>
      <c r="G206" s="77"/>
    </row>
    <row r="207" spans="1:7" ht="10.5" customHeight="1">
      <c r="A207" s="41"/>
      <c r="B207" s="180"/>
      <c r="C207" s="43"/>
      <c r="D207" s="44"/>
      <c r="E207" s="41"/>
      <c r="F207" s="77"/>
      <c r="G207" s="77"/>
    </row>
    <row r="208" spans="1:7" ht="10.5" customHeight="1">
      <c r="A208" s="41"/>
      <c r="B208" s="180"/>
      <c r="C208" s="43"/>
      <c r="D208" s="44"/>
      <c r="E208" s="41"/>
      <c r="F208" s="77"/>
      <c r="G208" s="77"/>
    </row>
    <row r="209" spans="1:7" ht="10.5" customHeight="1">
      <c r="A209" s="41"/>
      <c r="B209" s="180"/>
      <c r="C209" s="43"/>
      <c r="D209" s="44"/>
      <c r="E209" s="41"/>
      <c r="F209" s="77"/>
      <c r="G209" s="77"/>
    </row>
    <row r="210" spans="1:7" ht="10.5" customHeight="1">
      <c r="A210" s="41"/>
      <c r="B210" s="180"/>
      <c r="C210" s="43"/>
      <c r="D210" s="44"/>
      <c r="E210" s="41"/>
      <c r="F210" s="77"/>
      <c r="G210" s="77"/>
    </row>
    <row r="211" spans="1:7" ht="10.5" customHeight="1">
      <c r="A211" s="41"/>
      <c r="B211" s="180"/>
      <c r="C211" s="43"/>
      <c r="D211" s="44"/>
      <c r="E211" s="41"/>
      <c r="F211" s="77"/>
      <c r="G211" s="77"/>
    </row>
    <row r="212" spans="1:7" ht="10.5" customHeight="1">
      <c r="A212" s="41"/>
      <c r="B212" s="181"/>
      <c r="C212" s="46"/>
      <c r="D212" s="47"/>
      <c r="E212" s="48"/>
      <c r="F212" s="77"/>
      <c r="G212" s="77"/>
    </row>
    <row r="213" spans="1:7" ht="10.5" customHeight="1">
      <c r="A213" s="49"/>
      <c r="B213" s="180"/>
      <c r="C213" s="43"/>
      <c r="D213" s="44"/>
      <c r="E213" s="41"/>
      <c r="F213" s="77"/>
      <c r="G213" s="77"/>
    </row>
    <row r="214" spans="1:7" ht="10.5" customHeight="1">
      <c r="A214" s="41"/>
      <c r="B214" s="182"/>
      <c r="C214" s="51"/>
      <c r="D214" s="52"/>
      <c r="E214" s="53"/>
      <c r="F214" s="77"/>
      <c r="G214" s="77"/>
    </row>
    <row r="215" spans="1:7" ht="10.5" customHeight="1">
      <c r="A215" s="41"/>
      <c r="B215" s="180"/>
      <c r="C215" s="43"/>
      <c r="D215" s="44"/>
      <c r="E215" s="41"/>
      <c r="F215" s="77"/>
      <c r="G215" s="77"/>
    </row>
    <row r="216" spans="1:7" ht="10.5" customHeight="1">
      <c r="A216" s="41"/>
      <c r="B216" s="180"/>
      <c r="C216" s="43"/>
      <c r="D216" s="44"/>
      <c r="E216" s="41"/>
      <c r="F216" s="77"/>
      <c r="G216" s="77"/>
    </row>
    <row r="217" spans="1:7" ht="10.5" customHeight="1">
      <c r="A217" s="41"/>
      <c r="B217" s="180"/>
      <c r="C217" s="43"/>
      <c r="D217" s="44"/>
      <c r="E217" s="41"/>
      <c r="F217" s="77"/>
      <c r="G217" s="77"/>
    </row>
    <row r="218" spans="1:7" ht="10.5" customHeight="1">
      <c r="A218" s="41"/>
      <c r="B218" s="180"/>
      <c r="C218" s="43"/>
      <c r="D218" s="44"/>
      <c r="E218" s="41"/>
      <c r="F218" s="77"/>
      <c r="G218" s="77"/>
    </row>
    <row r="219" spans="1:7" ht="10.5" customHeight="1">
      <c r="A219" s="41"/>
      <c r="B219" s="180"/>
      <c r="C219" s="43"/>
      <c r="D219" s="44"/>
      <c r="E219" s="41"/>
      <c r="F219" s="77"/>
      <c r="G219" s="77"/>
    </row>
    <row r="220" spans="1:7" ht="10.5" customHeight="1">
      <c r="A220" s="41"/>
      <c r="B220" s="180"/>
      <c r="C220" s="43"/>
      <c r="D220" s="44"/>
      <c r="E220" s="41"/>
      <c r="F220" s="77"/>
      <c r="G220" s="77"/>
    </row>
    <row r="221" spans="1:7" ht="10.5" customHeight="1">
      <c r="A221" s="41"/>
      <c r="B221" s="180"/>
      <c r="C221" s="43"/>
      <c r="D221" s="44"/>
      <c r="E221" s="41"/>
      <c r="F221" s="77"/>
      <c r="G221" s="77"/>
    </row>
    <row r="222" spans="1:7" ht="10.5" customHeight="1">
      <c r="A222" s="41"/>
      <c r="B222" s="180"/>
      <c r="C222" s="43"/>
      <c r="D222" s="44"/>
      <c r="E222" s="41"/>
      <c r="F222" s="77"/>
      <c r="G222" s="77"/>
    </row>
    <row r="223" spans="1:7" ht="10.5" customHeight="1">
      <c r="A223" s="41"/>
      <c r="B223" s="180"/>
      <c r="C223" s="43"/>
      <c r="D223" s="44"/>
      <c r="E223" s="41"/>
      <c r="F223" s="77"/>
      <c r="G223" s="77"/>
    </row>
    <row r="224" spans="1:7" ht="10.5" customHeight="1">
      <c r="A224" s="41"/>
      <c r="B224" s="180"/>
      <c r="C224" s="43"/>
      <c r="D224" s="44"/>
      <c r="E224" s="41"/>
      <c r="F224" s="77"/>
      <c r="G224" s="77"/>
    </row>
    <row r="225" spans="1:7" ht="10.5" customHeight="1">
      <c r="A225" s="41"/>
      <c r="B225" s="180"/>
      <c r="C225" s="43"/>
      <c r="D225" s="44"/>
      <c r="E225" s="41"/>
      <c r="F225" s="77"/>
      <c r="G225" s="77"/>
    </row>
    <row r="226" spans="1:7" ht="10.5" customHeight="1">
      <c r="A226" s="41"/>
      <c r="B226" s="180"/>
      <c r="C226" s="43"/>
      <c r="D226" s="44"/>
      <c r="E226" s="41"/>
      <c r="F226" s="77"/>
      <c r="G226" s="77"/>
    </row>
    <row r="227" spans="1:7" ht="10.5" customHeight="1">
      <c r="A227" s="41"/>
      <c r="B227" s="180"/>
      <c r="C227" s="43"/>
      <c r="D227" s="44"/>
      <c r="E227" s="41"/>
      <c r="F227" s="77"/>
      <c r="G227" s="77"/>
    </row>
    <row r="228" spans="1:7" ht="10.5" customHeight="1" thickBot="1">
      <c r="A228" s="48"/>
      <c r="B228" s="181"/>
      <c r="C228" s="46"/>
      <c r="D228" s="47"/>
      <c r="E228" s="48"/>
      <c r="F228" s="77"/>
      <c r="G228" s="77"/>
    </row>
    <row r="229" spans="1:7" ht="13.5" thickBot="1">
      <c r="A229" s="8"/>
      <c r="B229" s="9" t="s">
        <v>32</v>
      </c>
      <c r="C229" s="11"/>
      <c r="D229" s="218">
        <f>SUM(D177:D228)</f>
        <v>0</v>
      </c>
      <c r="E229" s="6"/>
      <c r="F229" s="77"/>
      <c r="G229" s="77"/>
    </row>
  </sheetData>
  <printOptions/>
  <pageMargins left="0.75" right="0.75" top="1" bottom="1" header="0.5" footer="0.5"/>
  <pageSetup horizontalDpi="600" verticalDpi="600" orientation="portrait" r:id="rId2"/>
  <legacyDrawing r:id="rId1"/>
</worksheet>
</file>

<file path=xl/worksheets/sheet12.xml><?xml version="1.0" encoding="utf-8"?>
<worksheet xmlns="http://schemas.openxmlformats.org/spreadsheetml/2006/main" xmlns:r="http://schemas.openxmlformats.org/officeDocument/2006/relationships">
  <sheetPr codeName="Sheet4"/>
  <dimension ref="A1:G127"/>
  <sheetViews>
    <sheetView showFormulas="1" showGridLines="0" showZeros="0" workbookViewId="0" topLeftCell="A1">
      <pane ySplit="17" topLeftCell="BM18" activePane="bottomLeft" state="frozen"/>
      <selection pane="topLeft" activeCell="A1" sqref="A1"/>
      <selection pane="bottomLeft" activeCell="A1" sqref="A1"/>
    </sheetView>
  </sheetViews>
  <sheetFormatPr defaultColWidth="9.00390625" defaultRowHeight="12.75"/>
  <cols>
    <col min="1" max="1" width="3.25390625" style="0" customWidth="1"/>
    <col min="2" max="2" width="23.75390625" style="0" customWidth="1"/>
    <col min="3" max="3" width="2.00390625" style="0" customWidth="1"/>
    <col min="4" max="4" width="8.00390625" style="0" customWidth="1"/>
    <col min="5" max="5" width="5.375" style="0" customWidth="1"/>
  </cols>
  <sheetData>
    <row r="1" spans="1:7" ht="12.75">
      <c r="A1" s="2" t="s">
        <v>25</v>
      </c>
      <c r="B1" s="2" t="s">
        <v>78</v>
      </c>
      <c r="C1" s="63"/>
      <c r="D1" s="13"/>
      <c r="E1" s="35" t="s">
        <v>54</v>
      </c>
      <c r="F1" s="77"/>
      <c r="G1" s="77"/>
    </row>
    <row r="2" spans="1:7" ht="12.75">
      <c r="A2" s="14" t="s">
        <v>51</v>
      </c>
      <c r="B2" s="15"/>
      <c r="C2" s="63"/>
      <c r="D2" s="121"/>
      <c r="E2" s="13"/>
      <c r="F2" s="77"/>
      <c r="G2" s="77"/>
    </row>
    <row r="3" spans="1:7" ht="24" customHeight="1">
      <c r="A3" s="28" t="s">
        <v>31</v>
      </c>
      <c r="B3" s="34" t="s">
        <v>28</v>
      </c>
      <c r="C3" s="1"/>
      <c r="D3" s="36" t="s">
        <v>30</v>
      </c>
      <c r="E3" s="35" t="s">
        <v>29</v>
      </c>
      <c r="F3" s="77"/>
      <c r="G3" s="77"/>
    </row>
    <row r="4" spans="1:7" ht="10.5" customHeight="1">
      <c r="A4" s="27"/>
      <c r="B4" s="29"/>
      <c r="C4" s="54"/>
      <c r="D4" s="30"/>
      <c r="E4" s="27"/>
      <c r="F4" s="77"/>
      <c r="G4" s="77"/>
    </row>
    <row r="5" spans="1:7" ht="10.5" customHeight="1">
      <c r="A5" s="27"/>
      <c r="B5" s="29"/>
      <c r="C5" s="54"/>
      <c r="D5" s="31"/>
      <c r="E5" s="27"/>
      <c r="F5" s="77"/>
      <c r="G5" s="77"/>
    </row>
    <row r="6" spans="1:7" ht="10.5" customHeight="1">
      <c r="A6" s="27"/>
      <c r="B6" s="29"/>
      <c r="C6" s="54"/>
      <c r="D6" s="31"/>
      <c r="E6" s="27"/>
      <c r="F6" s="77"/>
      <c r="G6" s="77"/>
    </row>
    <row r="7" spans="1:7" ht="10.5" customHeight="1">
      <c r="A7" s="27"/>
      <c r="B7" s="29"/>
      <c r="C7" s="54"/>
      <c r="D7" s="31"/>
      <c r="E7" s="27"/>
      <c r="F7" s="77"/>
      <c r="G7" s="77"/>
    </row>
    <row r="8" spans="1:7" ht="10.5" customHeight="1">
      <c r="A8" s="27"/>
      <c r="B8" s="29"/>
      <c r="C8" s="54"/>
      <c r="D8" s="31"/>
      <c r="E8" s="27"/>
      <c r="F8" s="77"/>
      <c r="G8" s="77"/>
    </row>
    <row r="9" spans="1:7" ht="10.5" customHeight="1">
      <c r="A9" s="27"/>
      <c r="B9" s="54"/>
      <c r="C9" s="54"/>
      <c r="D9" s="31"/>
      <c r="E9" s="27"/>
      <c r="F9" s="77"/>
      <c r="G9" s="77"/>
    </row>
    <row r="10" spans="1:7" ht="10.5" customHeight="1">
      <c r="A10" s="27"/>
      <c r="B10" s="29"/>
      <c r="C10" s="54"/>
      <c r="D10" s="31"/>
      <c r="E10" s="27"/>
      <c r="F10" s="77"/>
      <c r="G10" s="77"/>
    </row>
    <row r="11" spans="1:7" ht="10.5" customHeight="1">
      <c r="A11" s="27"/>
      <c r="B11" s="29"/>
      <c r="C11" s="54"/>
      <c r="D11" s="31"/>
      <c r="E11" s="27"/>
      <c r="F11" s="77"/>
      <c r="G11" s="77"/>
    </row>
    <row r="12" spans="1:7" ht="10.5" customHeight="1">
      <c r="A12" s="27"/>
      <c r="B12" s="29"/>
      <c r="C12" s="54"/>
      <c r="D12" s="31"/>
      <c r="E12" s="27"/>
      <c r="F12" s="77"/>
      <c r="G12" s="77"/>
    </row>
    <row r="13" spans="1:7" ht="10.5" customHeight="1">
      <c r="A13" s="27"/>
      <c r="B13" s="29"/>
      <c r="C13" s="54"/>
      <c r="D13" s="31"/>
      <c r="E13" s="27"/>
      <c r="F13" s="77"/>
      <c r="G13" s="77"/>
    </row>
    <row r="14" spans="1:7" ht="10.5" customHeight="1">
      <c r="A14" s="27"/>
      <c r="B14" s="29"/>
      <c r="C14" s="54"/>
      <c r="D14" s="31"/>
      <c r="E14" s="27"/>
      <c r="F14" s="77"/>
      <c r="G14" s="77"/>
    </row>
    <row r="15" spans="1:7" ht="10.5" customHeight="1">
      <c r="A15" s="27"/>
      <c r="B15" s="29"/>
      <c r="C15" s="54"/>
      <c r="D15" s="31"/>
      <c r="E15" s="27"/>
      <c r="F15" s="77"/>
      <c r="G15" s="77"/>
    </row>
    <row r="16" spans="1:7" ht="10.5" customHeight="1" thickBot="1">
      <c r="A16" s="27"/>
      <c r="B16" s="227"/>
      <c r="C16" s="57"/>
      <c r="D16" s="228"/>
      <c r="E16" s="89"/>
      <c r="F16" s="77"/>
      <c r="G16" s="77"/>
    </row>
    <row r="17" spans="1:7" ht="13.5" thickBot="1">
      <c r="A17" s="19"/>
      <c r="B17" s="184" t="s">
        <v>33</v>
      </c>
      <c r="C17" s="13"/>
      <c r="D17" s="206">
        <f>SUM(D4:D16)</f>
        <v>0</v>
      </c>
      <c r="E17" s="13"/>
      <c r="F17" s="77"/>
      <c r="G17" s="77"/>
    </row>
    <row r="18" spans="1:7" ht="36.75">
      <c r="A18" s="16"/>
      <c r="B18" s="38" t="s">
        <v>34</v>
      </c>
      <c r="C18" s="39" t="s">
        <v>35</v>
      </c>
      <c r="D18" s="40" t="s">
        <v>36</v>
      </c>
      <c r="E18" s="35" t="s">
        <v>29</v>
      </c>
      <c r="F18" s="77"/>
      <c r="G18" s="77"/>
    </row>
    <row r="19" spans="1:7" ht="10.5" customHeight="1">
      <c r="A19" s="41"/>
      <c r="B19" s="229"/>
      <c r="C19" s="43"/>
      <c r="D19" s="44"/>
      <c r="E19" s="41"/>
      <c r="F19" s="77"/>
      <c r="G19" s="77"/>
    </row>
    <row r="20" spans="1:7" ht="10.5" customHeight="1">
      <c r="A20" s="41"/>
      <c r="B20" s="229"/>
      <c r="C20" s="43"/>
      <c r="D20" s="44"/>
      <c r="E20" s="41"/>
      <c r="F20" s="77"/>
      <c r="G20" s="77"/>
    </row>
    <row r="21" spans="1:7" ht="10.5" customHeight="1">
      <c r="A21" s="41"/>
      <c r="B21" s="230"/>
      <c r="C21" s="43"/>
      <c r="D21" s="44"/>
      <c r="E21" s="41"/>
      <c r="F21" s="77"/>
      <c r="G21" s="77"/>
    </row>
    <row r="22" spans="1:7" ht="10.5" customHeight="1">
      <c r="A22" s="41"/>
      <c r="B22" s="230"/>
      <c r="C22" s="43"/>
      <c r="D22" s="44"/>
      <c r="E22" s="41"/>
      <c r="F22" s="77"/>
      <c r="G22" s="77"/>
    </row>
    <row r="23" spans="1:7" ht="10.5" customHeight="1">
      <c r="A23" s="41"/>
      <c r="B23" s="230"/>
      <c r="C23" s="43"/>
      <c r="D23" s="44"/>
      <c r="E23" s="41"/>
      <c r="F23" s="77"/>
      <c r="G23" s="77"/>
    </row>
    <row r="24" spans="1:7" ht="10.5" customHeight="1">
      <c r="A24" s="41"/>
      <c r="B24" s="230"/>
      <c r="C24" s="43"/>
      <c r="D24" s="44"/>
      <c r="E24" s="41"/>
      <c r="F24" s="77"/>
      <c r="G24" s="77"/>
    </row>
    <row r="25" spans="1:7" ht="10.5" customHeight="1">
      <c r="A25" s="41"/>
      <c r="B25" s="230"/>
      <c r="C25" s="43"/>
      <c r="D25" s="44"/>
      <c r="E25" s="41"/>
      <c r="F25" s="77"/>
      <c r="G25" s="77"/>
    </row>
    <row r="26" spans="1:7" ht="10.5" customHeight="1">
      <c r="A26" s="41"/>
      <c r="B26" s="230"/>
      <c r="C26" s="43"/>
      <c r="D26" s="44"/>
      <c r="E26" s="41"/>
      <c r="F26" s="77"/>
      <c r="G26" s="77"/>
    </row>
    <row r="27" spans="1:7" ht="10.5" customHeight="1">
      <c r="A27" s="41"/>
      <c r="B27" s="230"/>
      <c r="C27" s="43"/>
      <c r="D27" s="44"/>
      <c r="E27" s="41"/>
      <c r="F27" s="77"/>
      <c r="G27" s="77"/>
    </row>
    <row r="28" spans="1:7" ht="10.5" customHeight="1">
      <c r="A28" s="41"/>
      <c r="B28" s="230"/>
      <c r="C28" s="43"/>
      <c r="D28" s="44"/>
      <c r="E28" s="41"/>
      <c r="F28" s="77"/>
      <c r="G28" s="77"/>
    </row>
    <row r="29" spans="1:7" ht="10.5" customHeight="1">
      <c r="A29" s="41"/>
      <c r="B29" s="230"/>
      <c r="C29" s="43"/>
      <c r="D29" s="44"/>
      <c r="E29" s="41"/>
      <c r="F29" s="77"/>
      <c r="G29" s="77"/>
    </row>
    <row r="30" spans="1:7" ht="10.5" customHeight="1">
      <c r="A30" s="41"/>
      <c r="B30" s="230"/>
      <c r="C30" s="43"/>
      <c r="D30" s="44"/>
      <c r="E30" s="41"/>
      <c r="F30" s="77"/>
      <c r="G30" s="77"/>
    </row>
    <row r="31" spans="1:7" ht="10.5" customHeight="1">
      <c r="A31" s="41"/>
      <c r="B31" s="230"/>
      <c r="C31" s="43"/>
      <c r="D31" s="44"/>
      <c r="E31" s="41"/>
      <c r="F31" s="77"/>
      <c r="G31" s="77"/>
    </row>
    <row r="32" spans="1:7" ht="10.5" customHeight="1">
      <c r="A32" s="41"/>
      <c r="B32" s="230"/>
      <c r="C32" s="43"/>
      <c r="D32" s="44"/>
      <c r="E32" s="41"/>
      <c r="F32" s="77"/>
      <c r="G32" s="77"/>
    </row>
    <row r="33" spans="1:7" ht="10.5" customHeight="1">
      <c r="A33" s="41"/>
      <c r="B33" s="230"/>
      <c r="C33" s="43"/>
      <c r="D33" s="44"/>
      <c r="E33" s="41"/>
      <c r="F33" s="77"/>
      <c r="G33" s="77"/>
    </row>
    <row r="34" spans="1:7" ht="10.5" customHeight="1">
      <c r="A34" s="41"/>
      <c r="B34" s="229"/>
      <c r="C34" s="43"/>
      <c r="D34" s="44"/>
      <c r="E34" s="41"/>
      <c r="F34" s="77"/>
      <c r="G34" s="77"/>
    </row>
    <row r="35" spans="1:7" ht="10.5" customHeight="1">
      <c r="A35" s="41"/>
      <c r="B35" s="230"/>
      <c r="C35" s="43"/>
      <c r="D35" s="44"/>
      <c r="E35" s="41"/>
      <c r="F35" s="77"/>
      <c r="G35" s="77"/>
    </row>
    <row r="36" spans="1:7" ht="10.5" customHeight="1">
      <c r="A36" s="41"/>
      <c r="B36" s="230"/>
      <c r="C36" s="43"/>
      <c r="D36" s="44"/>
      <c r="E36" s="41"/>
      <c r="F36" s="77"/>
      <c r="G36" s="77"/>
    </row>
    <row r="37" spans="1:7" ht="10.5" customHeight="1">
      <c r="A37" s="41"/>
      <c r="B37" s="230"/>
      <c r="C37" s="43"/>
      <c r="D37" s="44"/>
      <c r="E37" s="41"/>
      <c r="F37" s="77"/>
      <c r="G37" s="77"/>
    </row>
    <row r="38" spans="1:7" ht="10.5" customHeight="1">
      <c r="A38" s="41"/>
      <c r="B38" s="230"/>
      <c r="C38" s="43"/>
      <c r="D38" s="44"/>
      <c r="E38" s="41"/>
      <c r="F38" s="77"/>
      <c r="G38" s="77"/>
    </row>
    <row r="39" spans="1:7" ht="10.5" customHeight="1">
      <c r="A39" s="41"/>
      <c r="B39" s="230"/>
      <c r="C39" s="43"/>
      <c r="D39" s="44"/>
      <c r="E39" s="41"/>
      <c r="F39" s="77"/>
      <c r="G39" s="77"/>
    </row>
    <row r="40" spans="1:7" ht="10.5" customHeight="1">
      <c r="A40" s="41"/>
      <c r="B40" s="230"/>
      <c r="C40" s="43"/>
      <c r="D40" s="44"/>
      <c r="E40" s="41"/>
      <c r="F40" s="77"/>
      <c r="G40" s="77"/>
    </row>
    <row r="41" spans="1:7" ht="10.5" customHeight="1">
      <c r="A41" s="41"/>
      <c r="B41" s="230"/>
      <c r="C41" s="43"/>
      <c r="D41" s="44"/>
      <c r="E41" s="41"/>
      <c r="F41" s="77"/>
      <c r="G41" s="77"/>
    </row>
    <row r="42" spans="1:7" ht="10.5" customHeight="1">
      <c r="A42" s="41"/>
      <c r="B42" s="230"/>
      <c r="C42" s="43"/>
      <c r="D42" s="44"/>
      <c r="E42" s="41"/>
      <c r="F42" s="77"/>
      <c r="G42" s="77"/>
    </row>
    <row r="43" spans="1:7" ht="10.5" customHeight="1">
      <c r="A43" s="41"/>
      <c r="B43" s="230"/>
      <c r="C43" s="43"/>
      <c r="D43" s="44"/>
      <c r="E43" s="41"/>
      <c r="F43" s="77"/>
      <c r="G43" s="77"/>
    </row>
    <row r="44" spans="1:7" ht="10.5" customHeight="1">
      <c r="A44" s="41"/>
      <c r="B44" s="230"/>
      <c r="C44" s="43"/>
      <c r="D44" s="44"/>
      <c r="E44" s="41"/>
      <c r="F44" s="77"/>
      <c r="G44" s="77"/>
    </row>
    <row r="45" spans="1:7" ht="10.5" customHeight="1">
      <c r="A45" s="41"/>
      <c r="B45" s="230"/>
      <c r="C45" s="43"/>
      <c r="D45" s="44"/>
      <c r="E45" s="41"/>
      <c r="F45" s="77"/>
      <c r="G45" s="77"/>
    </row>
    <row r="46" spans="1:7" ht="10.5" customHeight="1">
      <c r="A46" s="41"/>
      <c r="B46" s="230"/>
      <c r="C46" s="43"/>
      <c r="D46" s="44"/>
      <c r="E46" s="41"/>
      <c r="F46" s="77"/>
      <c r="G46" s="77"/>
    </row>
    <row r="47" spans="1:7" ht="10.5" customHeight="1">
      <c r="A47" s="41"/>
      <c r="B47" s="230"/>
      <c r="C47" s="43"/>
      <c r="D47" s="44"/>
      <c r="E47" s="41"/>
      <c r="F47" s="77"/>
      <c r="G47" s="77"/>
    </row>
    <row r="48" spans="1:7" ht="10.5" customHeight="1">
      <c r="A48" s="41"/>
      <c r="B48" s="230"/>
      <c r="C48" s="43"/>
      <c r="D48" s="44"/>
      <c r="E48" s="41"/>
      <c r="F48" s="77"/>
      <c r="G48" s="77"/>
    </row>
    <row r="49" spans="1:7" ht="10.5" customHeight="1">
      <c r="A49" s="41"/>
      <c r="B49" s="230"/>
      <c r="C49" s="43"/>
      <c r="D49" s="44"/>
      <c r="E49" s="41"/>
      <c r="F49" s="77"/>
      <c r="G49" s="77"/>
    </row>
    <row r="50" spans="1:7" ht="10.5" customHeight="1">
      <c r="A50" s="41"/>
      <c r="B50" s="230"/>
      <c r="C50" s="43"/>
      <c r="D50" s="44"/>
      <c r="E50" s="41"/>
      <c r="F50" s="77"/>
      <c r="G50" s="77"/>
    </row>
    <row r="51" spans="1:7" ht="10.5" customHeight="1">
      <c r="A51" s="41"/>
      <c r="B51" s="230"/>
      <c r="C51" s="43"/>
      <c r="D51" s="44"/>
      <c r="E51" s="41"/>
      <c r="F51" s="77"/>
      <c r="G51" s="77"/>
    </row>
    <row r="52" spans="1:7" ht="10.5" customHeight="1">
      <c r="A52" s="41"/>
      <c r="B52" s="230"/>
      <c r="C52" s="43"/>
      <c r="D52" s="44"/>
      <c r="E52" s="41"/>
      <c r="F52" s="77"/>
      <c r="G52" s="77"/>
    </row>
    <row r="53" spans="1:7" ht="10.5" customHeight="1">
      <c r="A53" s="41"/>
      <c r="B53" s="230"/>
      <c r="C53" s="43"/>
      <c r="D53" s="44"/>
      <c r="E53" s="41"/>
      <c r="F53" s="77"/>
      <c r="G53" s="77"/>
    </row>
    <row r="54" spans="1:7" ht="10.5" customHeight="1">
      <c r="A54" s="41"/>
      <c r="B54" s="229"/>
      <c r="C54" s="43"/>
      <c r="D54" s="44"/>
      <c r="E54" s="41"/>
      <c r="F54" s="77"/>
      <c r="G54" s="77"/>
    </row>
    <row r="55" spans="1:7" ht="10.5" customHeight="1">
      <c r="A55" s="41"/>
      <c r="B55" s="230"/>
      <c r="C55" s="43"/>
      <c r="D55" s="44"/>
      <c r="E55" s="41"/>
      <c r="F55" s="77"/>
      <c r="G55" s="77"/>
    </row>
    <row r="56" spans="1:7" ht="10.5" customHeight="1" thickBot="1">
      <c r="A56" s="48"/>
      <c r="B56" s="231"/>
      <c r="C56" s="43"/>
      <c r="D56" s="44"/>
      <c r="E56" s="48"/>
      <c r="F56" s="77"/>
      <c r="G56" s="77"/>
    </row>
    <row r="57" spans="1:7" ht="13.5" thickBot="1">
      <c r="A57" s="17"/>
      <c r="B57" s="9" t="s">
        <v>32</v>
      </c>
      <c r="C57" s="13"/>
      <c r="D57" s="223">
        <f>SUM(D19:D56)</f>
        <v>0</v>
      </c>
      <c r="E57" s="13"/>
      <c r="F57" s="77"/>
      <c r="G57" s="77"/>
    </row>
    <row r="58" spans="1:7" ht="12.75">
      <c r="A58" s="3"/>
      <c r="B58" s="3"/>
      <c r="C58" s="3"/>
      <c r="D58" s="3"/>
      <c r="E58" s="3"/>
      <c r="F58" s="77"/>
      <c r="G58" s="77"/>
    </row>
    <row r="59" spans="1:7" ht="15.75">
      <c r="A59" s="10" t="s">
        <v>37</v>
      </c>
      <c r="B59" s="10"/>
      <c r="F59" s="77"/>
      <c r="G59" s="77"/>
    </row>
    <row r="60" spans="1:7" ht="12.75">
      <c r="A60" s="12" t="s">
        <v>20</v>
      </c>
      <c r="B60" s="12" t="s">
        <v>21</v>
      </c>
      <c r="C60" s="12" t="s">
        <v>22</v>
      </c>
      <c r="D60" s="12" t="s">
        <v>23</v>
      </c>
      <c r="E60" s="12" t="s">
        <v>24</v>
      </c>
      <c r="F60" s="77"/>
      <c r="G60" s="77"/>
    </row>
    <row r="61" spans="1:7" ht="12.75">
      <c r="A61" s="2" t="s">
        <v>26</v>
      </c>
      <c r="B61" s="2" t="s">
        <v>78</v>
      </c>
      <c r="C61" s="13"/>
      <c r="D61" s="13"/>
      <c r="E61" s="35" t="s">
        <v>39</v>
      </c>
      <c r="F61" s="77"/>
      <c r="G61" s="77"/>
    </row>
    <row r="62" spans="1:7" ht="12.75">
      <c r="A62" s="120">
        <v>2</v>
      </c>
      <c r="B62" s="120">
        <f>StateName</f>
        <v>0</v>
      </c>
      <c r="C62" s="13"/>
      <c r="D62" s="121">
        <f>D2</f>
        <v>0</v>
      </c>
      <c r="E62" s="13"/>
      <c r="F62" s="77"/>
      <c r="G62" s="77"/>
    </row>
    <row r="63" spans="1:7" ht="43.5">
      <c r="A63" s="28" t="s">
        <v>31</v>
      </c>
      <c r="B63" s="7" t="s">
        <v>34</v>
      </c>
      <c r="C63" s="59" t="s">
        <v>35</v>
      </c>
      <c r="D63" s="60" t="s">
        <v>36</v>
      </c>
      <c r="E63" s="35" t="s">
        <v>29</v>
      </c>
      <c r="F63" s="77"/>
      <c r="G63" s="77"/>
    </row>
    <row r="64" spans="1:7" ht="12.75">
      <c r="A64" s="13"/>
      <c r="B64" s="175" t="s">
        <v>38</v>
      </c>
      <c r="C64" s="13"/>
      <c r="D64" s="210">
        <f>D57</f>
        <v>0</v>
      </c>
      <c r="E64" s="20"/>
      <c r="F64" s="77"/>
      <c r="G64" s="77"/>
    </row>
    <row r="65" spans="1:7" ht="10.5" customHeight="1">
      <c r="A65" s="41"/>
      <c r="B65" s="230"/>
      <c r="C65" s="43"/>
      <c r="D65" s="44"/>
      <c r="E65" s="41"/>
      <c r="F65" s="77"/>
      <c r="G65" s="77"/>
    </row>
    <row r="66" spans="1:7" ht="10.5" customHeight="1">
      <c r="A66" s="41"/>
      <c r="B66" s="230"/>
      <c r="C66" s="43"/>
      <c r="D66" s="44"/>
      <c r="E66" s="41"/>
      <c r="F66" s="77"/>
      <c r="G66" s="77"/>
    </row>
    <row r="67" spans="1:7" ht="10.5" customHeight="1">
      <c r="A67" s="41"/>
      <c r="B67" s="230"/>
      <c r="C67" s="43"/>
      <c r="D67" s="44"/>
      <c r="E67" s="41"/>
      <c r="F67" s="77"/>
      <c r="G67" s="77"/>
    </row>
    <row r="68" spans="1:7" ht="10.5" customHeight="1">
      <c r="A68" s="41"/>
      <c r="B68" s="230"/>
      <c r="C68" s="43"/>
      <c r="D68" s="44"/>
      <c r="E68" s="41"/>
      <c r="F68" s="77"/>
      <c r="G68" s="77"/>
    </row>
    <row r="69" spans="1:7" ht="10.5" customHeight="1">
      <c r="A69" s="41"/>
      <c r="B69" s="230"/>
      <c r="C69" s="43"/>
      <c r="D69" s="44"/>
      <c r="E69" s="41"/>
      <c r="F69" s="77"/>
      <c r="G69" s="77"/>
    </row>
    <row r="70" spans="1:7" ht="10.5" customHeight="1">
      <c r="A70" s="41"/>
      <c r="B70" s="230"/>
      <c r="C70" s="43"/>
      <c r="D70" s="44"/>
      <c r="E70" s="41"/>
      <c r="F70" s="77"/>
      <c r="G70" s="77"/>
    </row>
    <row r="71" spans="1:7" ht="10.5" customHeight="1">
      <c r="A71" s="41"/>
      <c r="B71" s="230"/>
      <c r="C71" s="43"/>
      <c r="D71" s="44"/>
      <c r="E71" s="41"/>
      <c r="F71" s="77"/>
      <c r="G71" s="77"/>
    </row>
    <row r="72" spans="1:7" ht="10.5" customHeight="1">
      <c r="A72" s="41"/>
      <c r="B72" s="230"/>
      <c r="C72" s="43"/>
      <c r="D72" s="44"/>
      <c r="E72" s="41"/>
      <c r="F72" s="77"/>
      <c r="G72" s="77"/>
    </row>
    <row r="73" spans="1:7" ht="10.5" customHeight="1">
      <c r="A73" s="41"/>
      <c r="B73" s="230"/>
      <c r="C73" s="43"/>
      <c r="D73" s="44"/>
      <c r="E73" s="41"/>
      <c r="F73" s="77"/>
      <c r="G73" s="77"/>
    </row>
    <row r="74" spans="1:7" ht="10.5" customHeight="1">
      <c r="A74" s="41"/>
      <c r="B74" s="230"/>
      <c r="C74" s="43"/>
      <c r="D74" s="44"/>
      <c r="E74" s="41"/>
      <c r="F74" s="77"/>
      <c r="G74" s="77"/>
    </row>
    <row r="75" spans="1:7" ht="10.5" customHeight="1">
      <c r="A75" s="41"/>
      <c r="B75" s="230"/>
      <c r="C75" s="43"/>
      <c r="D75" s="44"/>
      <c r="E75" s="41"/>
      <c r="F75" s="77"/>
      <c r="G75" s="77"/>
    </row>
    <row r="76" spans="1:7" ht="10.5" customHeight="1">
      <c r="A76" s="41"/>
      <c r="B76" s="230"/>
      <c r="C76" s="43"/>
      <c r="D76" s="44"/>
      <c r="E76" s="41"/>
      <c r="F76" s="77"/>
      <c r="G76" s="77"/>
    </row>
    <row r="77" spans="1:7" ht="10.5" customHeight="1">
      <c r="A77" s="41"/>
      <c r="B77" s="230"/>
      <c r="C77" s="43"/>
      <c r="D77" s="44"/>
      <c r="E77" s="41"/>
      <c r="F77" s="77"/>
      <c r="G77" s="77"/>
    </row>
    <row r="78" spans="1:7" ht="10.5" customHeight="1">
      <c r="A78" s="41"/>
      <c r="B78" s="229"/>
      <c r="C78" s="43"/>
      <c r="D78" s="44"/>
      <c r="E78" s="41"/>
      <c r="F78" s="77"/>
      <c r="G78" s="77"/>
    </row>
    <row r="79" spans="1:7" ht="10.5" customHeight="1">
      <c r="A79" s="41"/>
      <c r="B79" s="230"/>
      <c r="C79" s="43"/>
      <c r="D79" s="44"/>
      <c r="E79" s="41"/>
      <c r="F79" s="77"/>
      <c r="G79" s="77"/>
    </row>
    <row r="80" spans="1:7" ht="10.5" customHeight="1">
      <c r="A80" s="41"/>
      <c r="B80" s="233"/>
      <c r="C80" s="43"/>
      <c r="D80" s="44"/>
      <c r="E80" s="41"/>
      <c r="F80" s="77"/>
      <c r="G80" s="77"/>
    </row>
    <row r="81" spans="1:7" ht="10.5" customHeight="1">
      <c r="A81" s="41"/>
      <c r="B81" s="233"/>
      <c r="C81" s="43"/>
      <c r="D81" s="44"/>
      <c r="E81" s="41"/>
      <c r="F81" s="77"/>
      <c r="G81" s="77"/>
    </row>
    <row r="82" spans="1:7" ht="10.5" customHeight="1">
      <c r="A82" s="41"/>
      <c r="B82" s="233"/>
      <c r="C82" s="43"/>
      <c r="D82" s="44"/>
      <c r="E82" s="41"/>
      <c r="F82" s="77"/>
      <c r="G82" s="77"/>
    </row>
    <row r="83" spans="1:7" ht="10.5" customHeight="1">
      <c r="A83" s="41"/>
      <c r="B83" s="233"/>
      <c r="C83" s="43"/>
      <c r="D83" s="44"/>
      <c r="E83" s="41"/>
      <c r="F83" s="77"/>
      <c r="G83" s="77"/>
    </row>
    <row r="84" spans="1:7" ht="10.5" customHeight="1">
      <c r="A84" s="41"/>
      <c r="B84" s="233"/>
      <c r="C84" s="43"/>
      <c r="D84" s="44"/>
      <c r="E84" s="41"/>
      <c r="F84" s="77"/>
      <c r="G84" s="77"/>
    </row>
    <row r="85" spans="1:7" ht="10.5" customHeight="1">
      <c r="A85" s="41"/>
      <c r="B85" s="233"/>
      <c r="C85" s="43"/>
      <c r="D85" s="44"/>
      <c r="E85" s="41"/>
      <c r="F85" s="77"/>
      <c r="G85" s="77"/>
    </row>
    <row r="86" spans="1:7" ht="10.5" customHeight="1">
      <c r="A86" s="41"/>
      <c r="B86" s="207"/>
      <c r="C86" s="43"/>
      <c r="D86" s="44"/>
      <c r="E86" s="41"/>
      <c r="F86" s="77"/>
      <c r="G86" s="77"/>
    </row>
    <row r="87" spans="1:7" ht="10.5" customHeight="1">
      <c r="A87" s="41"/>
      <c r="B87" s="230"/>
      <c r="C87" s="43"/>
      <c r="D87" s="44"/>
      <c r="E87" s="41"/>
      <c r="F87" s="77"/>
      <c r="G87" s="77"/>
    </row>
    <row r="88" spans="1:7" ht="10.5" customHeight="1">
      <c r="A88" s="41"/>
      <c r="B88" s="230"/>
      <c r="C88" s="43"/>
      <c r="D88" s="44"/>
      <c r="E88" s="41"/>
      <c r="F88" s="77"/>
      <c r="G88" s="77"/>
    </row>
    <row r="89" spans="1:7" ht="10.5" customHeight="1">
      <c r="A89" s="41"/>
      <c r="B89" s="230"/>
      <c r="C89" s="43"/>
      <c r="D89" s="44"/>
      <c r="E89" s="41"/>
      <c r="F89" s="77"/>
      <c r="G89" s="77"/>
    </row>
    <row r="90" spans="1:7" ht="10.5" customHeight="1">
      <c r="A90" s="41"/>
      <c r="B90" s="230"/>
      <c r="C90" s="43"/>
      <c r="D90" s="44"/>
      <c r="E90" s="41"/>
      <c r="F90" s="77"/>
      <c r="G90" s="77"/>
    </row>
    <row r="91" spans="1:7" ht="10.5" customHeight="1">
      <c r="A91" s="41"/>
      <c r="B91" s="229"/>
      <c r="C91" s="43"/>
      <c r="D91" s="44"/>
      <c r="E91" s="41"/>
      <c r="F91" s="77"/>
      <c r="G91" s="77"/>
    </row>
    <row r="92" spans="1:7" ht="10.5" customHeight="1">
      <c r="A92" s="41"/>
      <c r="B92" s="230"/>
      <c r="C92" s="43"/>
      <c r="D92" s="44"/>
      <c r="E92" s="41"/>
      <c r="F92" s="77"/>
      <c r="G92" s="77"/>
    </row>
    <row r="93" spans="1:7" ht="10.5" customHeight="1">
      <c r="A93" s="41"/>
      <c r="B93" s="233"/>
      <c r="C93" s="43"/>
      <c r="D93" s="44"/>
      <c r="E93" s="41"/>
      <c r="F93" s="77"/>
      <c r="G93" s="77"/>
    </row>
    <row r="94" spans="1:7" ht="10.5" customHeight="1">
      <c r="A94" s="41"/>
      <c r="B94" s="234"/>
      <c r="C94" s="43"/>
      <c r="D94" s="44"/>
      <c r="E94" s="41"/>
      <c r="F94" s="77"/>
      <c r="G94" s="77"/>
    </row>
    <row r="95" spans="1:7" ht="10.5" customHeight="1">
      <c r="A95" s="41"/>
      <c r="B95" s="234"/>
      <c r="C95" s="43"/>
      <c r="D95" s="44"/>
      <c r="E95" s="41"/>
      <c r="F95" s="77"/>
      <c r="G95" s="77"/>
    </row>
    <row r="96" spans="1:7" ht="10.5" customHeight="1">
      <c r="A96" s="41"/>
      <c r="B96" s="234"/>
      <c r="C96" s="43"/>
      <c r="D96" s="44"/>
      <c r="E96" s="41"/>
      <c r="F96" s="77"/>
      <c r="G96" s="77"/>
    </row>
    <row r="97" spans="1:7" ht="10.5" customHeight="1">
      <c r="A97" s="41"/>
      <c r="B97" s="230"/>
      <c r="C97" s="43"/>
      <c r="D97" s="44"/>
      <c r="E97" s="41"/>
      <c r="F97" s="77"/>
      <c r="G97" s="77"/>
    </row>
    <row r="98" spans="1:7" ht="10.5" customHeight="1">
      <c r="A98" s="41"/>
      <c r="B98" s="233"/>
      <c r="C98" s="43"/>
      <c r="D98" s="44"/>
      <c r="E98" s="41"/>
      <c r="F98" s="77"/>
      <c r="G98" s="77"/>
    </row>
    <row r="99" spans="1:7" ht="10.5" customHeight="1">
      <c r="A99" s="41"/>
      <c r="B99" s="212"/>
      <c r="C99" s="46"/>
      <c r="D99" s="47"/>
      <c r="E99" s="48"/>
      <c r="F99" s="77"/>
      <c r="G99" s="77"/>
    </row>
    <row r="100" spans="1:7" ht="10.5" customHeight="1">
      <c r="A100" s="49"/>
      <c r="B100" s="232"/>
      <c r="C100" s="43"/>
      <c r="D100" s="44"/>
      <c r="E100" s="41"/>
      <c r="F100" s="77"/>
      <c r="G100" s="77"/>
    </row>
    <row r="101" spans="1:7" ht="10.5" customHeight="1">
      <c r="A101" s="41"/>
      <c r="B101" s="235"/>
      <c r="C101" s="51"/>
      <c r="D101" s="52"/>
      <c r="E101" s="53"/>
      <c r="F101" s="77"/>
      <c r="G101" s="77"/>
    </row>
    <row r="102" spans="1:7" ht="10.5" customHeight="1">
      <c r="A102" s="41"/>
      <c r="B102" s="232"/>
      <c r="C102" s="43"/>
      <c r="D102" s="44"/>
      <c r="E102" s="41"/>
      <c r="F102" s="77"/>
      <c r="G102" s="77"/>
    </row>
    <row r="103" spans="1:7" ht="10.5" customHeight="1">
      <c r="A103" s="41"/>
      <c r="B103" s="232"/>
      <c r="C103" s="43"/>
      <c r="D103" s="44"/>
      <c r="E103" s="41"/>
      <c r="F103" s="77"/>
      <c r="G103" s="77"/>
    </row>
    <row r="104" spans="1:7" ht="10.5" customHeight="1">
      <c r="A104" s="41"/>
      <c r="B104" s="232"/>
      <c r="C104" s="43"/>
      <c r="D104" s="44"/>
      <c r="E104" s="41"/>
      <c r="F104" s="77"/>
      <c r="G104" s="77"/>
    </row>
    <row r="105" spans="1:7" ht="10.5" customHeight="1">
      <c r="A105" s="41"/>
      <c r="B105" s="232"/>
      <c r="C105" s="43"/>
      <c r="D105" s="44"/>
      <c r="E105" s="41"/>
      <c r="F105" s="77"/>
      <c r="G105" s="77"/>
    </row>
    <row r="106" spans="1:7" ht="10.5" customHeight="1">
      <c r="A106" s="41"/>
      <c r="B106" s="229"/>
      <c r="C106" s="43"/>
      <c r="D106" s="44"/>
      <c r="E106" s="41"/>
      <c r="F106" s="77"/>
      <c r="G106" s="77"/>
    </row>
    <row r="107" spans="1:7" ht="10.5" customHeight="1">
      <c r="A107" s="41"/>
      <c r="B107" s="230"/>
      <c r="C107" s="43"/>
      <c r="D107" s="44"/>
      <c r="E107" s="41"/>
      <c r="F107" s="77"/>
      <c r="G107" s="77"/>
    </row>
    <row r="108" spans="1:7" ht="10.5" customHeight="1">
      <c r="A108" s="41"/>
      <c r="B108" s="232"/>
      <c r="C108" s="43"/>
      <c r="D108" s="44"/>
      <c r="E108" s="41"/>
      <c r="F108" s="77"/>
      <c r="G108" s="77"/>
    </row>
    <row r="109" spans="1:7" ht="10.5" customHeight="1">
      <c r="A109" s="41"/>
      <c r="B109" s="232"/>
      <c r="C109" s="43"/>
      <c r="D109" s="44"/>
      <c r="E109" s="41"/>
      <c r="F109" s="77"/>
      <c r="G109" s="77"/>
    </row>
    <row r="110" spans="1:7" ht="10.5" customHeight="1">
      <c r="A110" s="41"/>
      <c r="B110" s="232"/>
      <c r="C110" s="43"/>
      <c r="D110" s="236"/>
      <c r="E110" s="41"/>
      <c r="F110" s="77"/>
      <c r="G110" s="77"/>
    </row>
    <row r="111" spans="1:7" ht="10.5" customHeight="1">
      <c r="A111" s="41"/>
      <c r="B111" s="180"/>
      <c r="C111" s="43"/>
      <c r="D111" s="44"/>
      <c r="E111" s="41"/>
      <c r="F111" s="77"/>
      <c r="G111" s="77"/>
    </row>
    <row r="112" spans="1:7" ht="10.5" customHeight="1">
      <c r="A112" s="41"/>
      <c r="B112" s="180"/>
      <c r="C112" s="43"/>
      <c r="D112" s="44"/>
      <c r="E112" s="41"/>
      <c r="F112" s="77"/>
      <c r="G112" s="77"/>
    </row>
    <row r="113" spans="1:7" ht="10.5" customHeight="1">
      <c r="A113" s="41"/>
      <c r="B113" s="180"/>
      <c r="C113" s="43"/>
      <c r="D113" s="44"/>
      <c r="E113" s="41"/>
      <c r="F113" s="77"/>
      <c r="G113" s="77"/>
    </row>
    <row r="114" spans="1:7" ht="10.5" customHeight="1">
      <c r="A114" s="41"/>
      <c r="B114" s="180"/>
      <c r="C114" s="43"/>
      <c r="D114" s="44"/>
      <c r="E114" s="41"/>
      <c r="F114" s="77"/>
      <c r="G114" s="77"/>
    </row>
    <row r="115" spans="1:7" ht="10.5" customHeight="1" thickBot="1">
      <c r="A115" s="48"/>
      <c r="B115" s="181"/>
      <c r="C115" s="46"/>
      <c r="D115" s="47"/>
      <c r="E115" s="48"/>
      <c r="F115" s="77"/>
      <c r="G115" s="77"/>
    </row>
    <row r="116" spans="1:7" ht="13.5" thickBot="1">
      <c r="A116" s="8"/>
      <c r="B116" s="9" t="s">
        <v>93</v>
      </c>
      <c r="C116" s="13"/>
      <c r="D116" s="218">
        <f>SUM(D64:D115)</f>
        <v>0</v>
      </c>
      <c r="E116" s="13"/>
      <c r="F116" s="77"/>
      <c r="G116" s="77"/>
    </row>
    <row r="117" spans="1:7" ht="12.75">
      <c r="A117" s="77"/>
      <c r="B117" s="77"/>
      <c r="C117" s="77"/>
      <c r="D117" s="77"/>
      <c r="E117" s="77"/>
      <c r="F117" s="77"/>
      <c r="G117" s="77"/>
    </row>
    <row r="118" spans="1:7" ht="12.75">
      <c r="A118" s="77"/>
      <c r="B118" s="77"/>
      <c r="C118" s="77"/>
      <c r="D118" s="77"/>
      <c r="E118" s="77"/>
      <c r="F118" s="77"/>
      <c r="G118" s="77"/>
    </row>
    <row r="119" spans="1:7" ht="12.75">
      <c r="A119" s="77"/>
      <c r="B119" s="77"/>
      <c r="C119" s="77"/>
      <c r="D119" s="77"/>
      <c r="E119" s="77"/>
      <c r="F119" s="77"/>
      <c r="G119" s="77"/>
    </row>
    <row r="120" spans="1:7" ht="12.75">
      <c r="A120" s="77"/>
      <c r="B120" s="77"/>
      <c r="C120" s="77"/>
      <c r="D120" s="77"/>
      <c r="E120" s="77"/>
      <c r="F120" s="77"/>
      <c r="G120" s="77"/>
    </row>
    <row r="121" spans="1:7" ht="12.75">
      <c r="A121" s="77"/>
      <c r="B121" s="77"/>
      <c r="C121" s="77"/>
      <c r="D121" s="77"/>
      <c r="E121" s="77"/>
      <c r="F121" s="77"/>
      <c r="G121" s="77"/>
    </row>
    <row r="122" spans="1:7" ht="12.75">
      <c r="A122" s="77"/>
      <c r="B122" s="77"/>
      <c r="C122" s="77"/>
      <c r="D122" s="77"/>
      <c r="E122" s="77"/>
      <c r="F122" s="77"/>
      <c r="G122" s="77"/>
    </row>
    <row r="123" spans="1:7" ht="12.75">
      <c r="A123" s="77"/>
      <c r="B123" s="77"/>
      <c r="C123" s="77"/>
      <c r="D123" s="77"/>
      <c r="E123" s="77"/>
      <c r="F123" s="77"/>
      <c r="G123" s="77"/>
    </row>
    <row r="124" spans="1:7" ht="12.75">
      <c r="A124" s="77"/>
      <c r="B124" s="77"/>
      <c r="C124" s="77"/>
      <c r="D124" s="77"/>
      <c r="E124" s="77"/>
      <c r="F124" s="77"/>
      <c r="G124" s="77"/>
    </row>
    <row r="125" spans="1:7" ht="12.75">
      <c r="A125" s="77"/>
      <c r="B125" s="77"/>
      <c r="C125" s="77"/>
      <c r="D125" s="77"/>
      <c r="E125" s="77"/>
      <c r="F125" s="77"/>
      <c r="G125" s="77"/>
    </row>
    <row r="126" spans="1:7" ht="12.75">
      <c r="A126" s="77"/>
      <c r="B126" s="77"/>
      <c r="C126" s="77"/>
      <c r="D126" s="77"/>
      <c r="E126" s="77"/>
      <c r="F126" s="77"/>
      <c r="G126" s="77"/>
    </row>
    <row r="127" spans="1:7" ht="12.75">
      <c r="A127" s="77"/>
      <c r="B127" s="77"/>
      <c r="C127" s="77"/>
      <c r="D127" s="77"/>
      <c r="E127" s="77"/>
      <c r="F127" s="77"/>
      <c r="G127" s="77"/>
    </row>
  </sheetData>
  <printOptions horizontalCentered="1"/>
  <pageMargins left="0.25" right="0.25" top="0.75" bottom="0.75" header="0.25" footer="0.25"/>
  <pageSetup horizontalDpi="300" verticalDpi="300" orientation="portrait" r:id="rId2"/>
  <rowBreaks count="1" manualBreakCount="1">
    <brk id="57" max="255" man="1"/>
  </rowBreaks>
  <legacyDrawing r:id="rId1"/>
</worksheet>
</file>

<file path=xl/worksheets/sheet13.xml><?xml version="1.0" encoding="utf-8"?>
<worksheet xmlns="http://schemas.openxmlformats.org/spreadsheetml/2006/main" xmlns:r="http://schemas.openxmlformats.org/officeDocument/2006/relationships">
  <sheetPr codeName="Sheet17"/>
  <dimension ref="A1:H18"/>
  <sheetViews>
    <sheetView showFormulas="1" showGridLines="0" showZeros="0" workbookViewId="0" topLeftCell="B1">
      <selection activeCell="A5" sqref="A5"/>
    </sheetView>
  </sheetViews>
  <sheetFormatPr defaultColWidth="9.00390625" defaultRowHeight="12.75"/>
  <cols>
    <col min="1" max="1" width="13.00390625" style="0" customWidth="1"/>
    <col min="2" max="2" width="21.75390625" style="0" customWidth="1"/>
    <col min="3" max="3" width="14.125" style="0" customWidth="1"/>
    <col min="4" max="4" width="26.125" style="0" customWidth="1"/>
    <col min="5" max="5" width="5.125" style="0" customWidth="1"/>
  </cols>
  <sheetData>
    <row r="1" spans="1:8" ht="12.75">
      <c r="A1" s="117"/>
      <c r="B1" s="145" t="s">
        <v>78</v>
      </c>
      <c r="C1" s="146" t="s">
        <v>162</v>
      </c>
      <c r="E1" s="147"/>
      <c r="F1" s="112"/>
      <c r="G1" s="112"/>
      <c r="H1" s="112"/>
    </row>
    <row r="2" spans="1:8" ht="12.75">
      <c r="A2" s="112"/>
      <c r="B2" s="120">
        <f>CityName</f>
        <v>0</v>
      </c>
      <c r="C2" s="118"/>
      <c r="D2" s="112"/>
      <c r="E2" s="148"/>
      <c r="F2" s="112"/>
      <c r="G2" s="112"/>
      <c r="H2" s="112"/>
    </row>
    <row r="3" spans="1:8" ht="24.75" customHeight="1">
      <c r="A3" s="149" t="s">
        <v>62</v>
      </c>
      <c r="B3" s="78" t="s">
        <v>63</v>
      </c>
      <c r="C3" s="79" t="s">
        <v>175</v>
      </c>
      <c r="D3" s="79" t="s">
        <v>64</v>
      </c>
      <c r="E3" s="79" t="s">
        <v>65</v>
      </c>
      <c r="F3" s="112"/>
      <c r="G3" s="112"/>
      <c r="H3" s="112"/>
    </row>
    <row r="4" spans="1:8" ht="14.25" customHeight="1">
      <c r="A4" s="150" t="s">
        <v>66</v>
      </c>
      <c r="B4" s="98" t="s">
        <v>67</v>
      </c>
      <c r="C4" s="99">
        <f>CityTotalSurpluses</f>
        <v>0</v>
      </c>
      <c r="D4" s="100">
        <f>IF(CityPopulation&gt;0,C4/CityPopulation*1000,0)</f>
        <v>0</v>
      </c>
      <c r="E4" s="100">
        <f>D4*4</f>
        <v>0</v>
      </c>
      <c r="F4" s="112"/>
      <c r="G4" s="112"/>
      <c r="H4" s="112"/>
    </row>
    <row r="5" spans="1:8" ht="57" customHeight="1">
      <c r="A5" s="150" t="s">
        <v>68</v>
      </c>
      <c r="B5" s="98" t="s">
        <v>69</v>
      </c>
      <c r="C5" s="101"/>
      <c r="D5" s="100"/>
      <c r="E5" s="102"/>
      <c r="F5" s="112"/>
      <c r="G5" s="112"/>
      <c r="H5" s="112"/>
    </row>
    <row r="6" spans="1:8" ht="15" customHeight="1">
      <c r="A6" s="150"/>
      <c r="B6" s="103" t="s">
        <v>81</v>
      </c>
      <c r="C6" s="104">
        <f>CityTotalEconomicActivity</f>
        <v>0</v>
      </c>
      <c r="D6" s="105"/>
      <c r="E6" s="102"/>
      <c r="F6" s="112"/>
      <c r="G6" s="112"/>
      <c r="H6" s="112"/>
    </row>
    <row r="7" spans="1:8" ht="41.25" customHeight="1">
      <c r="A7" s="150" t="s">
        <v>70</v>
      </c>
      <c r="B7" s="106" t="s">
        <v>71</v>
      </c>
      <c r="C7" s="97">
        <f>C4/2</f>
        <v>0</v>
      </c>
      <c r="D7" s="154">
        <f>IF(CityPopulation&gt;0,C7/CityPopulation*1000,0)</f>
        <v>0</v>
      </c>
      <c r="E7" s="97">
        <f>D7*4</f>
        <v>0</v>
      </c>
      <c r="F7" s="112"/>
      <c r="G7" s="112"/>
      <c r="H7" s="112"/>
    </row>
    <row r="8" spans="1:8" ht="91.5" customHeight="1">
      <c r="A8" s="150" t="s">
        <v>159</v>
      </c>
      <c r="B8" s="106" t="s">
        <v>160</v>
      </c>
      <c r="C8" s="97">
        <f>(C6*0.08)-(C4*0.06)</f>
        <v>0</v>
      </c>
      <c r="D8" s="97">
        <f>IF(C8=0,0,IF(CityPopulation=0,0,C8/CityPopulation*1000))</f>
        <v>0</v>
      </c>
      <c r="E8" s="97">
        <f>D8*4</f>
        <v>0</v>
      </c>
      <c r="F8" s="112"/>
      <c r="G8" s="112"/>
      <c r="H8" s="112"/>
    </row>
    <row r="9" spans="1:8" ht="39" customHeight="1">
      <c r="A9" s="150" t="s">
        <v>155</v>
      </c>
      <c r="B9" s="98" t="s">
        <v>156</v>
      </c>
      <c r="C9" s="224">
        <f>C6*0.1</f>
        <v>0</v>
      </c>
      <c r="D9" s="108">
        <f>IF(CityPopulation&gt;0,C9/CityPopulation*1000,0)</f>
        <v>0</v>
      </c>
      <c r="E9" s="97">
        <f>D9*4</f>
        <v>0</v>
      </c>
      <c r="F9" s="112"/>
      <c r="G9" s="112"/>
      <c r="H9" s="112"/>
    </row>
    <row r="10" spans="1:8" ht="36" customHeight="1">
      <c r="A10" s="150" t="s">
        <v>76</v>
      </c>
      <c r="B10" s="98" t="s">
        <v>83</v>
      </c>
      <c r="C10" s="107">
        <f>C6*0.2</f>
        <v>0</v>
      </c>
      <c r="D10" s="108">
        <f>IF(CityPopulation&gt;0,C10/CityPopulation*1000,0)</f>
        <v>0</v>
      </c>
      <c r="E10" s="97">
        <f>D10*4</f>
        <v>0</v>
      </c>
      <c r="F10" s="112"/>
      <c r="G10" s="112"/>
      <c r="H10" s="112"/>
    </row>
    <row r="11" spans="1:8" ht="12.75">
      <c r="A11" s="151"/>
      <c r="B11" s="109" t="s">
        <v>182</v>
      </c>
      <c r="C11" s="110"/>
      <c r="D11" s="111">
        <f>SUM(D4:D10)</f>
        <v>0</v>
      </c>
      <c r="E11" s="111">
        <f>SUM(E4:E10)</f>
        <v>0</v>
      </c>
      <c r="F11" s="112"/>
      <c r="G11" s="112"/>
      <c r="H11" s="112"/>
    </row>
    <row r="12" spans="1:8" ht="12.75">
      <c r="A12" s="152"/>
      <c r="B12" s="74"/>
      <c r="C12" s="80"/>
      <c r="D12" s="81"/>
      <c r="E12" s="75"/>
      <c r="F12" s="112"/>
      <c r="G12" s="112"/>
      <c r="H12" s="112"/>
    </row>
    <row r="13" spans="1:8" ht="37.5" customHeight="1">
      <c r="A13" s="150" t="s">
        <v>72</v>
      </c>
      <c r="B13" s="98" t="s">
        <v>73</v>
      </c>
      <c r="C13" s="113">
        <f>C6/100000*1000</f>
        <v>0</v>
      </c>
      <c r="D13" s="114" t="s">
        <v>74</v>
      </c>
      <c r="E13" s="102"/>
      <c r="F13" s="112"/>
      <c r="G13" s="112"/>
      <c r="H13" s="112"/>
    </row>
    <row r="14" spans="1:8" ht="12.75">
      <c r="A14" s="153"/>
      <c r="B14" s="119" t="s">
        <v>161</v>
      </c>
      <c r="C14" s="93"/>
      <c r="D14" s="108"/>
      <c r="E14" s="108"/>
      <c r="F14" s="112"/>
      <c r="G14" s="112"/>
      <c r="H14" s="112"/>
    </row>
    <row r="15" spans="1:8" ht="12.75">
      <c r="A15" s="112"/>
      <c r="B15" s="112"/>
      <c r="C15" s="112"/>
      <c r="D15" s="112"/>
      <c r="E15" s="112"/>
      <c r="F15" s="112"/>
      <c r="G15" s="112"/>
      <c r="H15" s="112"/>
    </row>
    <row r="16" spans="1:8" ht="12.75">
      <c r="A16" s="112"/>
      <c r="B16" s="112"/>
      <c r="C16" s="112"/>
      <c r="D16" s="112"/>
      <c r="E16" s="112"/>
      <c r="F16" s="112"/>
      <c r="G16" s="112"/>
      <c r="H16" s="112"/>
    </row>
    <row r="17" spans="1:8" ht="12.75">
      <c r="A17" s="112"/>
      <c r="B17" s="112"/>
      <c r="C17" s="112"/>
      <c r="D17" s="112"/>
      <c r="E17" s="112"/>
      <c r="F17" s="112"/>
      <c r="G17" s="112"/>
      <c r="H17" s="112"/>
    </row>
    <row r="18" spans="1:8" ht="12.75">
      <c r="A18" s="112"/>
      <c r="B18" s="112"/>
      <c r="C18" s="112"/>
      <c r="D18" s="112"/>
      <c r="E18" s="112"/>
      <c r="F18" s="112"/>
      <c r="G18" s="112"/>
      <c r="H18" s="112"/>
    </row>
  </sheetData>
  <printOptions/>
  <pageMargins left="0.75" right="0.75" top="1" bottom="1" header="0.5" footer="0.5"/>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Sheet18"/>
  <dimension ref="A1:H18"/>
  <sheetViews>
    <sheetView showFormulas="1" showGridLines="0" showZeros="0" workbookViewId="0" topLeftCell="B1">
      <selection activeCell="C14" sqref="C14"/>
    </sheetView>
  </sheetViews>
  <sheetFormatPr defaultColWidth="9.00390625" defaultRowHeight="12.75"/>
  <cols>
    <col min="1" max="1" width="13.00390625" style="0" customWidth="1"/>
    <col min="2" max="2" width="21.625" style="0" customWidth="1"/>
    <col min="3" max="3" width="14.50390625" style="0" customWidth="1"/>
    <col min="4" max="4" width="29.00390625" style="0" customWidth="1"/>
    <col min="5" max="5" width="6.125" style="0" customWidth="1"/>
  </cols>
  <sheetData>
    <row r="1" spans="1:8" ht="12.75">
      <c r="A1" s="117"/>
      <c r="B1" s="145" t="s">
        <v>78</v>
      </c>
      <c r="C1" s="146" t="s">
        <v>157</v>
      </c>
      <c r="E1" s="147"/>
      <c r="F1" s="112"/>
      <c r="G1" s="112"/>
      <c r="H1" s="112"/>
    </row>
    <row r="2" spans="1:8" ht="12.75">
      <c r="A2" s="112"/>
      <c r="B2" s="120">
        <f>CountyName</f>
        <v>0</v>
      </c>
      <c r="C2" s="118"/>
      <c r="D2" s="112"/>
      <c r="E2" s="148"/>
      <c r="F2" s="112"/>
      <c r="G2" s="112"/>
      <c r="H2" s="112"/>
    </row>
    <row r="3" spans="1:8" ht="24.75" customHeight="1">
      <c r="A3" s="149" t="s">
        <v>62</v>
      </c>
      <c r="B3" s="78" t="s">
        <v>63</v>
      </c>
      <c r="C3" s="79" t="s">
        <v>175</v>
      </c>
      <c r="D3" s="79" t="s">
        <v>64</v>
      </c>
      <c r="E3" s="79" t="s">
        <v>65</v>
      </c>
      <c r="F3" s="112"/>
      <c r="G3" s="112"/>
      <c r="H3" s="112"/>
    </row>
    <row r="4" spans="1:8" ht="13.5" customHeight="1">
      <c r="A4" s="150" t="s">
        <v>66</v>
      </c>
      <c r="B4" s="98" t="s">
        <v>67</v>
      </c>
      <c r="C4" s="99">
        <f>CountyTotalSurpluses</f>
        <v>0</v>
      </c>
      <c r="D4" s="100">
        <f>IF(CountyPopulation&gt;0,C4/CountyPopulation*1000,0)</f>
        <v>0</v>
      </c>
      <c r="E4" s="100">
        <f>D4*4</f>
        <v>0</v>
      </c>
      <c r="F4" s="112"/>
      <c r="G4" s="112"/>
      <c r="H4" s="112"/>
    </row>
    <row r="5" spans="1:8" ht="59.25" customHeight="1">
      <c r="A5" s="150" t="s">
        <v>68</v>
      </c>
      <c r="B5" s="98" t="s">
        <v>69</v>
      </c>
      <c r="C5" s="101"/>
      <c r="D5" s="102"/>
      <c r="E5" s="102"/>
      <c r="F5" s="112"/>
      <c r="G5" s="112"/>
      <c r="H5" s="112"/>
    </row>
    <row r="6" spans="1:8" ht="14.25" customHeight="1">
      <c r="A6" s="150"/>
      <c r="B6" s="103" t="s">
        <v>81</v>
      </c>
      <c r="C6" s="104">
        <f>CountyTotalEconomicActivity</f>
        <v>0</v>
      </c>
      <c r="D6" s="105"/>
      <c r="E6" s="102"/>
      <c r="F6" s="112"/>
      <c r="G6" s="112"/>
      <c r="H6" s="112"/>
    </row>
    <row r="7" spans="1:8" ht="42.75" customHeight="1">
      <c r="A7" s="150" t="s">
        <v>70</v>
      </c>
      <c r="B7" s="106" t="s">
        <v>71</v>
      </c>
      <c r="C7" s="97">
        <f>C4/2</f>
        <v>0</v>
      </c>
      <c r="D7" s="154">
        <f>IF(CountyPopulation&gt;0,C7/CountyPopulation*1000,0)</f>
        <v>0</v>
      </c>
      <c r="E7" s="97">
        <f>D7*4</f>
        <v>0</v>
      </c>
      <c r="F7" s="112"/>
      <c r="G7" s="112"/>
      <c r="H7" s="112"/>
    </row>
    <row r="8" spans="1:8" ht="87" customHeight="1">
      <c r="A8" s="150" t="s">
        <v>154</v>
      </c>
      <c r="B8" s="106" t="s">
        <v>158</v>
      </c>
      <c r="C8" s="97">
        <f>(C6*0.08)-(C4*0.06)</f>
        <v>0</v>
      </c>
      <c r="D8" s="97">
        <f>IF(C8=0,0,IF(CountyPopulation=0,0,C8/CountyPopulation*1000))</f>
        <v>0</v>
      </c>
      <c r="E8" s="97">
        <f>D8*4</f>
        <v>0</v>
      </c>
      <c r="F8" s="112"/>
      <c r="G8" s="112"/>
      <c r="H8" s="112"/>
    </row>
    <row r="9" spans="1:8" ht="42" customHeight="1">
      <c r="A9" s="150" t="s">
        <v>155</v>
      </c>
      <c r="B9" s="98" t="s">
        <v>156</v>
      </c>
      <c r="C9" s="107">
        <f>C6*0.1</f>
        <v>0</v>
      </c>
      <c r="D9" s="108">
        <f>IF(CountyPopulation&gt;0,C9/CountyPopulation*1000,0)</f>
        <v>0</v>
      </c>
      <c r="E9" s="97">
        <f>D9*4</f>
        <v>0</v>
      </c>
      <c r="F9" s="112"/>
      <c r="G9" s="112"/>
      <c r="H9" s="112"/>
    </row>
    <row r="10" spans="1:8" ht="33.75" customHeight="1">
      <c r="A10" s="150" t="s">
        <v>76</v>
      </c>
      <c r="B10" s="98" t="s">
        <v>83</v>
      </c>
      <c r="C10" s="107">
        <f>C6*0.2</f>
        <v>0</v>
      </c>
      <c r="D10" s="108">
        <f>IF(CountyPopulation&gt;0,C10/CountyPopulation*1000,0)</f>
        <v>0</v>
      </c>
      <c r="E10" s="97">
        <f>D10*4</f>
        <v>0</v>
      </c>
      <c r="F10" s="112"/>
      <c r="G10" s="112"/>
      <c r="H10" s="112"/>
    </row>
    <row r="11" spans="1:8" ht="12.75">
      <c r="A11" s="151"/>
      <c r="B11" s="109" t="s">
        <v>182</v>
      </c>
      <c r="C11" s="110"/>
      <c r="D11" s="111">
        <f>SUM(D4:D10)</f>
        <v>0</v>
      </c>
      <c r="E11" s="111">
        <f>SUM(E4:E10)</f>
        <v>0</v>
      </c>
      <c r="F11" s="112"/>
      <c r="G11" s="112"/>
      <c r="H11" s="112"/>
    </row>
    <row r="12" spans="1:8" ht="12.75">
      <c r="A12" s="152"/>
      <c r="B12" s="74"/>
      <c r="C12" s="80"/>
      <c r="D12" s="81"/>
      <c r="E12" s="75"/>
      <c r="F12" s="112"/>
      <c r="G12" s="112"/>
      <c r="H12" s="112"/>
    </row>
    <row r="13" spans="1:8" ht="34.5" customHeight="1">
      <c r="A13" s="150" t="s">
        <v>72</v>
      </c>
      <c r="B13" s="98" t="s">
        <v>73</v>
      </c>
      <c r="C13" s="113">
        <f>C6/100000*1000</f>
        <v>0</v>
      </c>
      <c r="D13" s="114" t="s">
        <v>74</v>
      </c>
      <c r="E13" s="102"/>
      <c r="F13" s="112"/>
      <c r="G13" s="112"/>
      <c r="H13" s="112"/>
    </row>
    <row r="14" spans="1:8" ht="12.75">
      <c r="A14" s="153"/>
      <c r="B14" s="119" t="s">
        <v>153</v>
      </c>
      <c r="C14" s="93"/>
      <c r="D14" s="108"/>
      <c r="E14" s="108"/>
      <c r="F14" s="112"/>
      <c r="G14" s="112"/>
      <c r="H14" s="112"/>
    </row>
    <row r="15" spans="1:8" ht="12.75">
      <c r="A15" s="112"/>
      <c r="B15" s="112"/>
      <c r="C15" s="112"/>
      <c r="D15" s="112"/>
      <c r="E15" s="112"/>
      <c r="F15" s="112"/>
      <c r="G15" s="112"/>
      <c r="H15" s="112"/>
    </row>
    <row r="16" spans="1:8" ht="12.75">
      <c r="A16" s="112"/>
      <c r="B16" s="112"/>
      <c r="C16" s="112"/>
      <c r="D16" s="112"/>
      <c r="E16" s="112"/>
      <c r="F16" s="112"/>
      <c r="G16" s="112"/>
      <c r="H16" s="112"/>
    </row>
    <row r="17" spans="1:8" ht="12.75">
      <c r="A17" s="112"/>
      <c r="B17" s="112"/>
      <c r="C17" s="112"/>
      <c r="D17" s="112"/>
      <c r="E17" s="112"/>
      <c r="F17" s="112"/>
      <c r="G17" s="112"/>
      <c r="H17" s="112"/>
    </row>
    <row r="18" spans="1:8" ht="12.75">
      <c r="A18" s="112"/>
      <c r="B18" s="112"/>
      <c r="C18" s="112"/>
      <c r="D18" s="112"/>
      <c r="E18" s="112"/>
      <c r="F18" s="112"/>
      <c r="G18" s="112"/>
      <c r="H18" s="112"/>
    </row>
  </sheetData>
  <printOptions/>
  <pageMargins left="0.75" right="0.75" top="1" bottom="1" header="0.5" footer="0.5"/>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Sheet5"/>
  <dimension ref="A1:H19"/>
  <sheetViews>
    <sheetView showFormulas="1" showGridLines="0" showZeros="0" workbookViewId="0" topLeftCell="B1">
      <selection activeCell="C15" sqref="C15"/>
    </sheetView>
  </sheetViews>
  <sheetFormatPr defaultColWidth="9.00390625" defaultRowHeight="12.75"/>
  <cols>
    <col min="1" max="1" width="14.25390625" style="0" customWidth="1"/>
    <col min="2" max="2" width="26.375" style="0" customWidth="1"/>
    <col min="3" max="3" width="13.375" style="0" customWidth="1"/>
    <col min="4" max="4" width="27.875" style="0" customWidth="1"/>
    <col min="5" max="5" width="6.50390625" style="0" customWidth="1"/>
  </cols>
  <sheetData>
    <row r="1" spans="1:8" ht="12.75">
      <c r="A1" s="117"/>
      <c r="B1" s="145" t="s">
        <v>78</v>
      </c>
      <c r="C1" s="146" t="s">
        <v>77</v>
      </c>
      <c r="E1" s="147"/>
      <c r="F1" s="112"/>
      <c r="G1" s="112"/>
      <c r="H1" s="112"/>
    </row>
    <row r="2" spans="1:8" ht="12.75">
      <c r="A2" s="112"/>
      <c r="B2" s="120">
        <f>StateName</f>
        <v>0</v>
      </c>
      <c r="C2" s="118"/>
      <c r="D2" s="112"/>
      <c r="E2" s="148"/>
      <c r="F2" s="112"/>
      <c r="G2" s="112"/>
      <c r="H2" s="112"/>
    </row>
    <row r="3" spans="1:8" ht="21.75" customHeight="1">
      <c r="A3" s="149" t="s">
        <v>62</v>
      </c>
      <c r="B3" s="78" t="s">
        <v>63</v>
      </c>
      <c r="C3" s="79" t="s">
        <v>174</v>
      </c>
      <c r="D3" s="79" t="s">
        <v>64</v>
      </c>
      <c r="E3" s="79" t="s">
        <v>65</v>
      </c>
      <c r="F3" s="112"/>
      <c r="G3" s="112"/>
      <c r="H3" s="112"/>
    </row>
    <row r="4" spans="1:8" ht="15" customHeight="1">
      <c r="A4" s="150" t="s">
        <v>66</v>
      </c>
      <c r="B4" s="98" t="s">
        <v>67</v>
      </c>
      <c r="C4" s="99">
        <f>StateTotalSurpluses</f>
        <v>0</v>
      </c>
      <c r="D4" s="100">
        <f>IF(StatePopulation&gt;0,C4/StatePopulation*1000,0)</f>
        <v>0</v>
      </c>
      <c r="E4" s="100">
        <f>D4*4</f>
        <v>0</v>
      </c>
      <c r="F4" s="112"/>
      <c r="G4" s="112"/>
      <c r="H4" s="112"/>
    </row>
    <row r="5" spans="1:8" ht="51.75" customHeight="1">
      <c r="A5" s="150" t="s">
        <v>68</v>
      </c>
      <c r="B5" s="98" t="s">
        <v>69</v>
      </c>
      <c r="C5" s="101"/>
      <c r="D5" s="102"/>
      <c r="E5" s="102"/>
      <c r="F5" s="112"/>
      <c r="G5" s="112"/>
      <c r="H5" s="112"/>
    </row>
    <row r="6" spans="1:8" ht="14.25" customHeight="1">
      <c r="A6" s="150"/>
      <c r="B6" s="103" t="s">
        <v>81</v>
      </c>
      <c r="C6" s="104">
        <f>StateTotalEconomicActivity</f>
        <v>0</v>
      </c>
      <c r="D6" s="105"/>
      <c r="E6" s="102"/>
      <c r="F6" s="112"/>
      <c r="G6" s="112"/>
      <c r="H6" s="112"/>
    </row>
    <row r="7" spans="1:8" ht="31.5" customHeight="1">
      <c r="A7" s="150" t="s">
        <v>70</v>
      </c>
      <c r="B7" s="106" t="s">
        <v>71</v>
      </c>
      <c r="C7" s="97">
        <f>C4/2</f>
        <v>0</v>
      </c>
      <c r="D7" s="154">
        <f>IF(StatePopulation&gt;0,C7/StatePopulation*1000,0)</f>
        <v>0</v>
      </c>
      <c r="E7" s="97">
        <f>D7*4</f>
        <v>0</v>
      </c>
      <c r="F7" s="112"/>
      <c r="G7" s="112"/>
      <c r="H7" s="112"/>
    </row>
    <row r="8" spans="1:8" ht="68.25" customHeight="1">
      <c r="A8" s="150" t="s">
        <v>178</v>
      </c>
      <c r="B8" s="106" t="s">
        <v>75</v>
      </c>
      <c r="C8" s="97">
        <f>(C6*0.1)-(C4*0.06)</f>
        <v>0</v>
      </c>
      <c r="D8" s="97">
        <f>IF(C8=0,0,IF(StatePopulation=0,0,C8/StatePopulation*1000))</f>
        <v>0</v>
      </c>
      <c r="E8" s="97">
        <f>D8*4</f>
        <v>0</v>
      </c>
      <c r="F8" s="112"/>
      <c r="G8" s="112"/>
      <c r="H8" s="112"/>
    </row>
    <row r="9" spans="1:8" ht="32.25" customHeight="1">
      <c r="A9" s="150" t="s">
        <v>76</v>
      </c>
      <c r="B9" s="98" t="s">
        <v>83</v>
      </c>
      <c r="C9" s="107">
        <f>C6*0.2</f>
        <v>0</v>
      </c>
      <c r="D9" s="108">
        <f>IF(StatePopulation&gt;0,C9/StatePopulation*1000,0)</f>
        <v>0</v>
      </c>
      <c r="E9" s="97">
        <f>D9*4</f>
        <v>0</v>
      </c>
      <c r="F9" s="112"/>
      <c r="G9" s="112"/>
      <c r="H9" s="112"/>
    </row>
    <row r="10" spans="1:8" ht="16.5" customHeight="1">
      <c r="A10" s="151"/>
      <c r="B10" s="109" t="s">
        <v>183</v>
      </c>
      <c r="C10" s="110"/>
      <c r="D10" s="111">
        <f>SUM(D4:D9)</f>
        <v>0</v>
      </c>
      <c r="E10" s="111">
        <f>SUM(E4:E9)</f>
        <v>0</v>
      </c>
      <c r="F10" s="112"/>
      <c r="G10" s="112"/>
      <c r="H10" s="112"/>
    </row>
    <row r="11" spans="1:8" ht="12" customHeight="1">
      <c r="A11" s="152"/>
      <c r="B11" s="74"/>
      <c r="C11" s="80"/>
      <c r="D11" s="81"/>
      <c r="E11" s="75"/>
      <c r="F11" s="112"/>
      <c r="G11" s="112"/>
      <c r="H11" s="112"/>
    </row>
    <row r="12" spans="1:8" ht="26.25" customHeight="1">
      <c r="A12" s="150" t="s">
        <v>72</v>
      </c>
      <c r="B12" s="98" t="s">
        <v>73</v>
      </c>
      <c r="C12" s="113">
        <f>C6/100000*1000</f>
        <v>0</v>
      </c>
      <c r="D12" s="114" t="s">
        <v>181</v>
      </c>
      <c r="E12" s="102"/>
      <c r="F12" s="112"/>
      <c r="G12" s="112"/>
      <c r="H12" s="112"/>
    </row>
    <row r="13" spans="1:8" ht="10.5" customHeight="1">
      <c r="A13" s="150"/>
      <c r="B13" s="115" t="s">
        <v>82</v>
      </c>
      <c r="C13" s="116">
        <f>IF(C15=0,0,C6/C15)</f>
        <v>0</v>
      </c>
      <c r="D13" s="108"/>
      <c r="E13" s="97"/>
      <c r="F13" s="112"/>
      <c r="G13" s="112"/>
      <c r="H13" s="112"/>
    </row>
    <row r="14" spans="1:8" ht="12.75">
      <c r="A14" s="153"/>
      <c r="B14" s="119" t="s">
        <v>79</v>
      </c>
      <c r="C14" s="93"/>
      <c r="D14" s="108"/>
      <c r="E14" s="108"/>
      <c r="F14" s="112"/>
      <c r="G14" s="112"/>
      <c r="H14" s="112"/>
    </row>
    <row r="15" spans="1:8" ht="12.75">
      <c r="A15" s="153"/>
      <c r="B15" s="119" t="s">
        <v>80</v>
      </c>
      <c r="C15" s="93"/>
      <c r="D15" s="108"/>
      <c r="E15" s="108"/>
      <c r="F15" s="112"/>
      <c r="G15" s="112"/>
      <c r="H15" s="112"/>
    </row>
    <row r="16" spans="1:8" ht="12.75">
      <c r="A16" s="112"/>
      <c r="B16" s="112"/>
      <c r="C16" s="112"/>
      <c r="D16" s="112"/>
      <c r="E16" s="112"/>
      <c r="F16" s="112"/>
      <c r="G16" s="112"/>
      <c r="H16" s="112"/>
    </row>
    <row r="17" spans="1:8" ht="12.75">
      <c r="A17" s="112"/>
      <c r="B17" s="112"/>
      <c r="C17" s="112"/>
      <c r="D17" s="112"/>
      <c r="E17" s="112"/>
      <c r="F17" s="112"/>
      <c r="G17" s="112"/>
      <c r="H17" s="112"/>
    </row>
    <row r="18" spans="1:8" ht="12.75">
      <c r="A18" s="112"/>
      <c r="B18" s="112"/>
      <c r="C18" s="112"/>
      <c r="D18" s="112"/>
      <c r="E18" s="112"/>
      <c r="F18" s="112"/>
      <c r="G18" s="112"/>
      <c r="H18" s="112"/>
    </row>
    <row r="19" spans="1:8" ht="12.75">
      <c r="A19" s="112"/>
      <c r="B19" s="112"/>
      <c r="C19" s="112"/>
      <c r="D19" s="112"/>
      <c r="E19" s="112"/>
      <c r="F19" s="112"/>
      <c r="G19" s="112"/>
      <c r="H19" s="112"/>
    </row>
  </sheetData>
  <printOptions/>
  <pageMargins left="0.75" right="0.75" top="1" bottom="1" header="0.5" footer="0.5"/>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Sheet6"/>
  <dimension ref="A1:G31"/>
  <sheetViews>
    <sheetView showFormulas="1" showGridLines="0" showZeros="0" workbookViewId="0" topLeftCell="C1">
      <selection activeCell="C22" sqref="C22"/>
    </sheetView>
  </sheetViews>
  <sheetFormatPr defaultColWidth="9.00390625" defaultRowHeight="12.75"/>
  <cols>
    <col min="1" max="1" width="4.25390625" style="0" customWidth="1"/>
    <col min="2" max="2" width="27.125" style="0" customWidth="1"/>
    <col min="3" max="3" width="21.625" style="0" customWidth="1"/>
    <col min="4" max="4" width="22.25390625" style="0" customWidth="1"/>
    <col min="5" max="5" width="16.75390625" style="0" customWidth="1"/>
  </cols>
  <sheetData>
    <row r="1" spans="1:7" ht="12.75">
      <c r="A1" s="2" t="s">
        <v>25</v>
      </c>
      <c r="B1" s="2" t="s">
        <v>78</v>
      </c>
      <c r="C1" s="123"/>
      <c r="D1" s="123"/>
      <c r="E1" s="35" t="s">
        <v>57</v>
      </c>
      <c r="F1" s="62"/>
      <c r="G1" s="63"/>
    </row>
    <row r="2" spans="1:7" ht="12.75">
      <c r="A2" s="15" t="s">
        <v>52</v>
      </c>
      <c r="B2" s="120">
        <f>CountyName</f>
        <v>0</v>
      </c>
      <c r="C2" s="121"/>
      <c r="D2" s="122"/>
      <c r="E2" s="124"/>
      <c r="F2" s="62"/>
      <c r="G2" s="63"/>
    </row>
    <row r="3" spans="1:7" ht="12.75">
      <c r="A3" s="12"/>
      <c r="B3" s="65" t="s">
        <v>40</v>
      </c>
      <c r="C3" s="22"/>
      <c r="D3" s="23"/>
      <c r="E3" s="124"/>
      <c r="F3" s="62"/>
      <c r="G3" s="63"/>
    </row>
    <row r="4" spans="1:7" ht="21" customHeight="1">
      <c r="A4" s="24" t="s">
        <v>31</v>
      </c>
      <c r="B4" s="2" t="s">
        <v>41</v>
      </c>
      <c r="C4" s="35" t="s">
        <v>42</v>
      </c>
      <c r="D4" s="24" t="s">
        <v>179</v>
      </c>
      <c r="E4" s="24" t="s">
        <v>44</v>
      </c>
      <c r="F4" s="62"/>
      <c r="G4" s="63"/>
    </row>
    <row r="5" spans="1:7" ht="10.5" customHeight="1">
      <c r="A5" s="41"/>
      <c r="B5" s="180"/>
      <c r="C5" s="64"/>
      <c r="D5" s="70"/>
      <c r="E5" s="125">
        <f>IF(D5&gt;0,1-D5,0)</f>
        <v>0</v>
      </c>
      <c r="F5" s="62"/>
      <c r="G5" s="63"/>
    </row>
    <row r="6" spans="1:7" ht="10.5" customHeight="1">
      <c r="A6" s="41"/>
      <c r="B6" s="180"/>
      <c r="C6" s="64"/>
      <c r="D6" s="70"/>
      <c r="E6" s="125">
        <f aca="true" t="shared" si="0" ref="E6:E12">IF(D6&gt;0,1-D6,0)</f>
        <v>0</v>
      </c>
      <c r="F6" s="62"/>
      <c r="G6" s="63"/>
    </row>
    <row r="7" spans="1:7" ht="10.5" customHeight="1">
      <c r="A7" s="41"/>
      <c r="B7" s="180"/>
      <c r="C7" s="64"/>
      <c r="D7" s="70"/>
      <c r="E7" s="125">
        <f t="shared" si="0"/>
        <v>0</v>
      </c>
      <c r="F7" s="62"/>
      <c r="G7" s="63"/>
    </row>
    <row r="8" spans="1:7" ht="10.5" customHeight="1">
      <c r="A8" s="41"/>
      <c r="B8" s="180"/>
      <c r="C8" s="64"/>
      <c r="D8" s="70"/>
      <c r="E8" s="125">
        <f t="shared" si="0"/>
        <v>0</v>
      </c>
      <c r="F8" s="62"/>
      <c r="G8" s="63"/>
    </row>
    <row r="9" spans="1:7" ht="10.5" customHeight="1">
      <c r="A9" s="41"/>
      <c r="B9" s="180"/>
      <c r="C9" s="64"/>
      <c r="D9" s="70"/>
      <c r="E9" s="125">
        <f t="shared" si="0"/>
        <v>0</v>
      </c>
      <c r="F9" s="62"/>
      <c r="G9" s="63"/>
    </row>
    <row r="10" spans="1:7" ht="10.5" customHeight="1">
      <c r="A10" s="41"/>
      <c r="B10" s="180"/>
      <c r="C10" s="64"/>
      <c r="D10" s="70"/>
      <c r="E10" s="125">
        <f t="shared" si="0"/>
        <v>0</v>
      </c>
      <c r="F10" s="62"/>
      <c r="G10" s="63"/>
    </row>
    <row r="11" spans="1:7" ht="10.5" customHeight="1">
      <c r="A11" s="41"/>
      <c r="B11" s="180"/>
      <c r="C11" s="64"/>
      <c r="D11" s="70"/>
      <c r="E11" s="125">
        <f t="shared" si="0"/>
        <v>0</v>
      </c>
      <c r="F11" s="62"/>
      <c r="G11" s="63"/>
    </row>
    <row r="12" spans="1:7" ht="10.5" customHeight="1">
      <c r="A12" s="41"/>
      <c r="B12" s="180"/>
      <c r="C12" s="64"/>
      <c r="D12" s="70"/>
      <c r="E12" s="125">
        <f t="shared" si="0"/>
        <v>0</v>
      </c>
      <c r="F12" s="62"/>
      <c r="G12" s="63"/>
    </row>
    <row r="13" spans="1:7" ht="21" customHeight="1">
      <c r="A13" s="16"/>
      <c r="B13" s="65" t="s">
        <v>45</v>
      </c>
      <c r="C13" s="24" t="s">
        <v>46</v>
      </c>
      <c r="D13" s="68" t="s">
        <v>47</v>
      </c>
      <c r="E13" s="25"/>
      <c r="F13" s="62"/>
      <c r="G13" s="63"/>
    </row>
    <row r="14" spans="1:7" ht="10.5" customHeight="1">
      <c r="A14" s="66"/>
      <c r="B14" s="126">
        <f>B5</f>
        <v>0</v>
      </c>
      <c r="C14" s="127">
        <f aca="true" t="shared" si="1" ref="C14:C21">IF(AND(D5&gt;0,E5&gt;0),C5*(D5/(D5+E5)),0)</f>
        <v>0</v>
      </c>
      <c r="D14" s="127">
        <f>IF(AND(D5&gt;0,E5&gt;0),C5*(E5/(D5+E5)),0)</f>
        <v>0</v>
      </c>
      <c r="E14" s="26"/>
      <c r="F14" s="62"/>
      <c r="G14" s="63"/>
    </row>
    <row r="15" spans="1:7" ht="10.5" customHeight="1">
      <c r="A15" s="66"/>
      <c r="B15" s="126">
        <f aca="true" t="shared" si="2" ref="B15:B21">B6</f>
        <v>0</v>
      </c>
      <c r="C15" s="127">
        <f t="shared" si="1"/>
        <v>0</v>
      </c>
      <c r="D15" s="127">
        <f aca="true" t="shared" si="3" ref="D15:D21">IF(AND(D6&gt;0,E6&gt;0),C6*(E6/(D6+E6)),0)</f>
        <v>0</v>
      </c>
      <c r="E15" s="26"/>
      <c r="F15" s="62"/>
      <c r="G15" s="63"/>
    </row>
    <row r="16" spans="1:7" ht="10.5" customHeight="1">
      <c r="A16" s="67"/>
      <c r="B16" s="126">
        <f t="shared" si="2"/>
        <v>0</v>
      </c>
      <c r="C16" s="127">
        <f t="shared" si="1"/>
        <v>0</v>
      </c>
      <c r="D16" s="127">
        <f t="shared" si="3"/>
        <v>0</v>
      </c>
      <c r="E16" s="26"/>
      <c r="F16" s="62"/>
      <c r="G16" s="63"/>
    </row>
    <row r="17" spans="1:7" ht="10.5" customHeight="1">
      <c r="A17" s="66"/>
      <c r="B17" s="126">
        <f t="shared" si="2"/>
        <v>0</v>
      </c>
      <c r="C17" s="127">
        <f t="shared" si="1"/>
        <v>0</v>
      </c>
      <c r="D17" s="127">
        <f t="shared" si="3"/>
        <v>0</v>
      </c>
      <c r="E17" s="26"/>
      <c r="F17" s="62"/>
      <c r="G17" s="63"/>
    </row>
    <row r="18" spans="1:7" ht="10.5" customHeight="1">
      <c r="A18" s="66"/>
      <c r="B18" s="126">
        <f t="shared" si="2"/>
        <v>0</v>
      </c>
      <c r="C18" s="127">
        <f t="shared" si="1"/>
        <v>0</v>
      </c>
      <c r="D18" s="127">
        <f t="shared" si="3"/>
        <v>0</v>
      </c>
      <c r="E18" s="26"/>
      <c r="F18" s="62"/>
      <c r="G18" s="63"/>
    </row>
    <row r="19" spans="1:7" ht="10.5" customHeight="1">
      <c r="A19" s="66"/>
      <c r="B19" s="126">
        <f t="shared" si="2"/>
        <v>0</v>
      </c>
      <c r="C19" s="127">
        <f t="shared" si="1"/>
        <v>0</v>
      </c>
      <c r="D19" s="127">
        <f t="shared" si="3"/>
        <v>0</v>
      </c>
      <c r="E19" s="26"/>
      <c r="F19" s="62"/>
      <c r="G19" s="63"/>
    </row>
    <row r="20" spans="1:7" ht="10.5" customHeight="1">
      <c r="A20" s="66"/>
      <c r="B20" s="126">
        <f t="shared" si="2"/>
        <v>0</v>
      </c>
      <c r="C20" s="127">
        <f t="shared" si="1"/>
        <v>0</v>
      </c>
      <c r="D20" s="127">
        <f t="shared" si="3"/>
        <v>0</v>
      </c>
      <c r="E20" s="26"/>
      <c r="F20" s="62"/>
      <c r="G20" s="63"/>
    </row>
    <row r="21" spans="1:7" ht="10.5" customHeight="1">
      <c r="A21" s="66"/>
      <c r="B21" s="126">
        <f t="shared" si="2"/>
        <v>0</v>
      </c>
      <c r="C21" s="127">
        <f t="shared" si="1"/>
        <v>0</v>
      </c>
      <c r="D21" s="127">
        <f t="shared" si="3"/>
        <v>0</v>
      </c>
      <c r="E21" s="26"/>
      <c r="F21" s="62"/>
      <c r="G21" s="63"/>
    </row>
    <row r="22" spans="1:7" ht="10.5" customHeight="1">
      <c r="A22" s="66"/>
      <c r="B22" s="128" t="s">
        <v>58</v>
      </c>
      <c r="C22" s="102">
        <f>SUM(C14:C21)</f>
        <v>0</v>
      </c>
      <c r="D22" s="102">
        <f>SUM(D14:D21)</f>
        <v>0</v>
      </c>
      <c r="E22" s="26"/>
      <c r="F22" s="62"/>
      <c r="G22" s="63"/>
    </row>
    <row r="23" spans="1:7" ht="45" customHeight="1">
      <c r="A23" s="16"/>
      <c r="B23" s="2" t="s">
        <v>48</v>
      </c>
      <c r="C23" s="24" t="s">
        <v>146</v>
      </c>
      <c r="D23" s="68" t="s">
        <v>49</v>
      </c>
      <c r="E23" s="24" t="s">
        <v>50</v>
      </c>
      <c r="F23" s="62"/>
      <c r="G23" s="63"/>
    </row>
    <row r="24" spans="1:7" ht="10.5" customHeight="1">
      <c r="A24" s="66"/>
      <c r="B24" s="126">
        <f>B5</f>
        <v>0</v>
      </c>
      <c r="C24" s="64"/>
      <c r="D24" s="127">
        <f aca="true" t="shared" si="4" ref="D24:D31">IF(AND(C14&gt;0,C24&gt;0),C14/C24,0)</f>
        <v>0</v>
      </c>
      <c r="E24" s="127">
        <f aca="true" t="shared" si="5" ref="E24:E31">IF(AND(C14&gt;0,C24&gt;0),D14/C24,0)</f>
        <v>0</v>
      </c>
      <c r="F24" s="62"/>
      <c r="G24" s="63"/>
    </row>
    <row r="25" spans="1:7" ht="10.5" customHeight="1">
      <c r="A25" s="66"/>
      <c r="B25" s="126">
        <f aca="true" t="shared" si="6" ref="B25:B31">B6</f>
        <v>0</v>
      </c>
      <c r="C25" s="64"/>
      <c r="D25" s="127">
        <f t="shared" si="4"/>
        <v>0</v>
      </c>
      <c r="E25" s="127">
        <f t="shared" si="5"/>
        <v>0</v>
      </c>
      <c r="F25" s="62"/>
      <c r="G25" s="63"/>
    </row>
    <row r="26" spans="1:7" ht="10.5" customHeight="1">
      <c r="A26" s="66"/>
      <c r="B26" s="126">
        <f t="shared" si="6"/>
        <v>0</v>
      </c>
      <c r="C26" s="64"/>
      <c r="D26" s="127">
        <f t="shared" si="4"/>
        <v>0</v>
      </c>
      <c r="E26" s="127">
        <f t="shared" si="5"/>
        <v>0</v>
      </c>
      <c r="F26" s="62"/>
      <c r="G26" s="63"/>
    </row>
    <row r="27" spans="1:7" ht="10.5" customHeight="1">
      <c r="A27" s="66"/>
      <c r="B27" s="126">
        <f t="shared" si="6"/>
        <v>0</v>
      </c>
      <c r="C27" s="64"/>
      <c r="D27" s="127">
        <f t="shared" si="4"/>
        <v>0</v>
      </c>
      <c r="E27" s="127">
        <f t="shared" si="5"/>
        <v>0</v>
      </c>
      <c r="F27" s="62"/>
      <c r="G27" s="63"/>
    </row>
    <row r="28" spans="1:7" ht="10.5" customHeight="1">
      <c r="A28" s="66"/>
      <c r="B28" s="126">
        <f t="shared" si="6"/>
        <v>0</v>
      </c>
      <c r="C28" s="64"/>
      <c r="D28" s="127">
        <f t="shared" si="4"/>
        <v>0</v>
      </c>
      <c r="E28" s="127">
        <f t="shared" si="5"/>
        <v>0</v>
      </c>
      <c r="F28" s="62"/>
      <c r="G28" s="63"/>
    </row>
    <row r="29" spans="1:7" ht="10.5" customHeight="1">
      <c r="A29" s="66"/>
      <c r="B29" s="126">
        <f t="shared" si="6"/>
        <v>0</v>
      </c>
      <c r="C29" s="64"/>
      <c r="D29" s="127">
        <f t="shared" si="4"/>
        <v>0</v>
      </c>
      <c r="E29" s="127">
        <f t="shared" si="5"/>
        <v>0</v>
      </c>
      <c r="F29" s="62"/>
      <c r="G29" s="63"/>
    </row>
    <row r="30" spans="1:7" ht="10.5" customHeight="1">
      <c r="A30" s="66"/>
      <c r="B30" s="126">
        <f t="shared" si="6"/>
        <v>0</v>
      </c>
      <c r="C30" s="64"/>
      <c r="D30" s="127">
        <f t="shared" si="4"/>
        <v>0</v>
      </c>
      <c r="E30" s="127">
        <f t="shared" si="5"/>
        <v>0</v>
      </c>
      <c r="F30" s="62"/>
      <c r="G30" s="63"/>
    </row>
    <row r="31" spans="1:7" ht="10.5" customHeight="1">
      <c r="A31" s="66"/>
      <c r="B31" s="126">
        <f t="shared" si="6"/>
        <v>0</v>
      </c>
      <c r="C31" s="64"/>
      <c r="D31" s="127">
        <f t="shared" si="4"/>
        <v>0</v>
      </c>
      <c r="E31" s="127">
        <f t="shared" si="5"/>
        <v>0</v>
      </c>
      <c r="F31" s="62"/>
      <c r="G31" s="63"/>
    </row>
  </sheetData>
  <printOptions/>
  <pageMargins left="0.75" right="0.75" top="1" bottom="1" header="0.5" footer="0.5"/>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Sheet7"/>
  <dimension ref="A1:G31"/>
  <sheetViews>
    <sheetView showFormulas="1" showGridLines="0" showZeros="0" workbookViewId="0" topLeftCell="D1">
      <selection activeCell="C22" sqref="C22"/>
    </sheetView>
  </sheetViews>
  <sheetFormatPr defaultColWidth="9.00390625" defaultRowHeight="12.75"/>
  <cols>
    <col min="1" max="1" width="2.625" style="0" customWidth="1"/>
    <col min="2" max="2" width="25.625" style="0" customWidth="1"/>
    <col min="3" max="3" width="21.50390625" style="0" customWidth="1"/>
    <col min="4" max="4" width="22.00390625" style="0" customWidth="1"/>
    <col min="5" max="5" width="17.375" style="0" customWidth="1"/>
  </cols>
  <sheetData>
    <row r="1" spans="1:7" ht="12.75">
      <c r="A1" s="172" t="s">
        <v>25</v>
      </c>
      <c r="B1" s="2" t="s">
        <v>78</v>
      </c>
      <c r="C1" s="123"/>
      <c r="D1" s="123"/>
      <c r="E1" s="35" t="s">
        <v>53</v>
      </c>
      <c r="F1" s="62"/>
      <c r="G1" s="63"/>
    </row>
    <row r="2" spans="1:7" ht="12.75">
      <c r="A2" s="173" t="s">
        <v>51</v>
      </c>
      <c r="B2" s="120">
        <f>StateName</f>
        <v>0</v>
      </c>
      <c r="C2" s="121"/>
      <c r="D2" s="129"/>
      <c r="E2" s="63"/>
      <c r="F2" s="62"/>
      <c r="G2" s="63"/>
    </row>
    <row r="3" spans="1:7" ht="12.75">
      <c r="A3" s="12"/>
      <c r="B3" s="76" t="s">
        <v>40</v>
      </c>
      <c r="C3" s="22"/>
      <c r="D3" s="23"/>
      <c r="E3" s="63"/>
      <c r="F3" s="62"/>
      <c r="G3" s="63"/>
    </row>
    <row r="4" spans="1:7" ht="23.25" customHeight="1">
      <c r="A4" s="24" t="s">
        <v>31</v>
      </c>
      <c r="B4" s="2" t="s">
        <v>41</v>
      </c>
      <c r="C4" s="35" t="s">
        <v>42</v>
      </c>
      <c r="D4" s="24" t="s">
        <v>43</v>
      </c>
      <c r="E4" s="24" t="s">
        <v>44</v>
      </c>
      <c r="F4" s="62"/>
      <c r="G4" s="63"/>
    </row>
    <row r="5" spans="1:7" ht="10.5" customHeight="1">
      <c r="A5" s="41"/>
      <c r="B5" s="42"/>
      <c r="C5" s="64"/>
      <c r="D5" s="96"/>
      <c r="E5" s="125">
        <f>IF(D5&gt;0,1-D5,0)</f>
        <v>0</v>
      </c>
      <c r="F5" s="62"/>
      <c r="G5" s="63"/>
    </row>
    <row r="6" spans="1:7" ht="10.5" customHeight="1">
      <c r="A6" s="41"/>
      <c r="B6" s="42"/>
      <c r="C6" s="64"/>
      <c r="D6" s="96"/>
      <c r="E6" s="125">
        <f aca="true" t="shared" si="0" ref="E6:E12">IF(D6&gt;0,1-D6,0)</f>
        <v>0</v>
      </c>
      <c r="F6" s="62"/>
      <c r="G6" s="63"/>
    </row>
    <row r="7" spans="1:7" ht="10.5" customHeight="1">
      <c r="A7" s="41"/>
      <c r="B7" s="42"/>
      <c r="C7" s="64"/>
      <c r="D7" s="96"/>
      <c r="E7" s="125">
        <f t="shared" si="0"/>
        <v>0</v>
      </c>
      <c r="F7" s="62"/>
      <c r="G7" s="63"/>
    </row>
    <row r="8" spans="1:7" ht="10.5" customHeight="1">
      <c r="A8" s="41"/>
      <c r="B8" s="42"/>
      <c r="C8" s="64"/>
      <c r="D8" s="96"/>
      <c r="E8" s="125">
        <f t="shared" si="0"/>
        <v>0</v>
      </c>
      <c r="F8" s="62"/>
      <c r="G8" s="63"/>
    </row>
    <row r="9" spans="1:7" ht="10.5" customHeight="1">
      <c r="A9" s="41"/>
      <c r="B9" s="42"/>
      <c r="C9" s="64"/>
      <c r="D9" s="96"/>
      <c r="E9" s="125">
        <f t="shared" si="0"/>
        <v>0</v>
      </c>
      <c r="F9" s="62"/>
      <c r="G9" s="63"/>
    </row>
    <row r="10" spans="1:7" ht="10.5" customHeight="1">
      <c r="A10" s="41"/>
      <c r="B10" s="42"/>
      <c r="C10" s="64"/>
      <c r="D10" s="96"/>
      <c r="E10" s="125">
        <f t="shared" si="0"/>
        <v>0</v>
      </c>
      <c r="F10" s="62"/>
      <c r="G10" s="63"/>
    </row>
    <row r="11" spans="1:7" ht="10.5" customHeight="1">
      <c r="A11" s="41"/>
      <c r="B11" s="42"/>
      <c r="C11" s="64"/>
      <c r="D11" s="96"/>
      <c r="E11" s="125">
        <f t="shared" si="0"/>
        <v>0</v>
      </c>
      <c r="F11" s="62"/>
      <c r="G11" s="63"/>
    </row>
    <row r="12" spans="1:7" ht="10.5" customHeight="1">
      <c r="A12" s="41"/>
      <c r="B12" s="42"/>
      <c r="C12" s="64"/>
      <c r="D12" s="96"/>
      <c r="E12" s="125">
        <f t="shared" si="0"/>
        <v>0</v>
      </c>
      <c r="F12" s="62"/>
      <c r="G12" s="63"/>
    </row>
    <row r="13" spans="1:7" ht="12.75">
      <c r="A13" s="16"/>
      <c r="B13" s="65" t="s">
        <v>45</v>
      </c>
      <c r="C13" s="24" t="s">
        <v>46</v>
      </c>
      <c r="D13" s="68" t="s">
        <v>47</v>
      </c>
      <c r="E13" s="25"/>
      <c r="F13" s="62"/>
      <c r="G13" s="63"/>
    </row>
    <row r="14" spans="1:7" ht="10.5" customHeight="1">
      <c r="A14" s="66"/>
      <c r="B14" s="126">
        <f>B5</f>
        <v>0</v>
      </c>
      <c r="C14" s="127">
        <f aca="true" t="shared" si="1" ref="C14:C21">IF(AND(D5&gt;0,E5&gt;0),C5*(D5/(D5+E5)),0)</f>
        <v>0</v>
      </c>
      <c r="D14" s="127">
        <f>IF(AND(D5&gt;0,E5&gt;0),C5*(E5/(D5+E5)),0)</f>
        <v>0</v>
      </c>
      <c r="E14" s="26"/>
      <c r="F14" s="62"/>
      <c r="G14" s="63"/>
    </row>
    <row r="15" spans="1:7" ht="10.5" customHeight="1">
      <c r="A15" s="66"/>
      <c r="B15" s="126">
        <f aca="true" t="shared" si="2" ref="B15:B21">B6</f>
        <v>0</v>
      </c>
      <c r="C15" s="127">
        <f t="shared" si="1"/>
        <v>0</v>
      </c>
      <c r="D15" s="127">
        <f aca="true" t="shared" si="3" ref="D15:D21">IF(AND(D6&gt;0,E6&gt;0),C6*(E6/(D6+E6)),0)</f>
        <v>0</v>
      </c>
      <c r="E15" s="26"/>
      <c r="F15" s="62"/>
      <c r="G15" s="63"/>
    </row>
    <row r="16" spans="1:7" ht="10.5" customHeight="1">
      <c r="A16" s="67"/>
      <c r="B16" s="126">
        <f t="shared" si="2"/>
        <v>0</v>
      </c>
      <c r="C16" s="127">
        <f t="shared" si="1"/>
        <v>0</v>
      </c>
      <c r="D16" s="127">
        <f t="shared" si="3"/>
        <v>0</v>
      </c>
      <c r="E16" s="26"/>
      <c r="F16" s="62"/>
      <c r="G16" s="63"/>
    </row>
    <row r="17" spans="1:7" ht="10.5" customHeight="1">
      <c r="A17" s="66"/>
      <c r="B17" s="126">
        <f t="shared" si="2"/>
        <v>0</v>
      </c>
      <c r="C17" s="127">
        <f t="shared" si="1"/>
        <v>0</v>
      </c>
      <c r="D17" s="127">
        <f t="shared" si="3"/>
        <v>0</v>
      </c>
      <c r="E17" s="26"/>
      <c r="F17" s="62"/>
      <c r="G17" s="63"/>
    </row>
    <row r="18" spans="1:7" ht="10.5" customHeight="1">
      <c r="A18" s="66"/>
      <c r="B18" s="126">
        <f t="shared" si="2"/>
        <v>0</v>
      </c>
      <c r="C18" s="127">
        <f t="shared" si="1"/>
        <v>0</v>
      </c>
      <c r="D18" s="127">
        <f t="shared" si="3"/>
        <v>0</v>
      </c>
      <c r="E18" s="26"/>
      <c r="F18" s="62"/>
      <c r="G18" s="63"/>
    </row>
    <row r="19" spans="1:7" ht="10.5" customHeight="1">
      <c r="A19" s="66"/>
      <c r="B19" s="126">
        <f t="shared" si="2"/>
        <v>0</v>
      </c>
      <c r="C19" s="127">
        <f t="shared" si="1"/>
        <v>0</v>
      </c>
      <c r="D19" s="127">
        <f t="shared" si="3"/>
        <v>0</v>
      </c>
      <c r="E19" s="26"/>
      <c r="F19" s="62"/>
      <c r="G19" s="63"/>
    </row>
    <row r="20" spans="1:7" ht="10.5" customHeight="1">
      <c r="A20" s="66"/>
      <c r="B20" s="126">
        <f t="shared" si="2"/>
        <v>0</v>
      </c>
      <c r="C20" s="127">
        <f t="shared" si="1"/>
        <v>0</v>
      </c>
      <c r="D20" s="127">
        <f t="shared" si="3"/>
        <v>0</v>
      </c>
      <c r="E20" s="26"/>
      <c r="F20" s="62"/>
      <c r="G20" s="63"/>
    </row>
    <row r="21" spans="1:7" ht="10.5" customHeight="1">
      <c r="A21" s="66"/>
      <c r="B21" s="126">
        <f t="shared" si="2"/>
        <v>0</v>
      </c>
      <c r="C21" s="127">
        <f t="shared" si="1"/>
        <v>0</v>
      </c>
      <c r="D21" s="127">
        <f t="shared" si="3"/>
        <v>0</v>
      </c>
      <c r="E21" s="26"/>
      <c r="F21" s="62"/>
      <c r="G21" s="63"/>
    </row>
    <row r="22" spans="1:7" ht="10.5" customHeight="1">
      <c r="A22" s="66"/>
      <c r="B22" s="69" t="s">
        <v>58</v>
      </c>
      <c r="C22" s="102">
        <f>SUM(C14:C21)</f>
        <v>0</v>
      </c>
      <c r="D22" s="102">
        <f>SUM(D14:D21)</f>
        <v>0</v>
      </c>
      <c r="E22" s="26"/>
      <c r="F22" s="62"/>
      <c r="G22" s="63"/>
    </row>
    <row r="23" spans="1:7" ht="22.5">
      <c r="A23" s="16"/>
      <c r="B23" s="2" t="s">
        <v>48</v>
      </c>
      <c r="C23" s="24" t="s">
        <v>146</v>
      </c>
      <c r="D23" s="68" t="s">
        <v>49</v>
      </c>
      <c r="E23" s="24" t="s">
        <v>50</v>
      </c>
      <c r="F23" s="62"/>
      <c r="G23" s="63"/>
    </row>
    <row r="24" spans="1:7" ht="10.5" customHeight="1">
      <c r="A24" s="66"/>
      <c r="B24" s="126">
        <f>B5</f>
        <v>0</v>
      </c>
      <c r="C24" s="64"/>
      <c r="D24" s="127">
        <f aca="true" t="shared" si="4" ref="D24:D31">IF(AND(C14&gt;0,C24&gt;0),C14/C24,0)</f>
        <v>0</v>
      </c>
      <c r="E24" s="127">
        <f aca="true" t="shared" si="5" ref="E24:E31">IF(AND(C14&gt;0,C24&gt;0),D14/C24,0)</f>
        <v>0</v>
      </c>
      <c r="F24" s="62"/>
      <c r="G24" s="63"/>
    </row>
    <row r="25" spans="1:7" ht="10.5" customHeight="1">
      <c r="A25" s="66"/>
      <c r="B25" s="126">
        <f aca="true" t="shared" si="6" ref="B25:B31">B6</f>
        <v>0</v>
      </c>
      <c r="C25" s="64"/>
      <c r="D25" s="127">
        <f t="shared" si="4"/>
        <v>0</v>
      </c>
      <c r="E25" s="127">
        <f t="shared" si="5"/>
        <v>0</v>
      </c>
      <c r="F25" s="62"/>
      <c r="G25" s="63"/>
    </row>
    <row r="26" spans="1:7" ht="10.5" customHeight="1">
      <c r="A26" s="66"/>
      <c r="B26" s="126">
        <f t="shared" si="6"/>
        <v>0</v>
      </c>
      <c r="C26" s="64"/>
      <c r="D26" s="127">
        <f t="shared" si="4"/>
        <v>0</v>
      </c>
      <c r="E26" s="127">
        <f t="shared" si="5"/>
        <v>0</v>
      </c>
      <c r="F26" s="62"/>
      <c r="G26" s="63"/>
    </row>
    <row r="27" spans="1:7" ht="10.5" customHeight="1">
      <c r="A27" s="66"/>
      <c r="B27" s="126">
        <f t="shared" si="6"/>
        <v>0</v>
      </c>
      <c r="C27" s="64"/>
      <c r="D27" s="127">
        <f t="shared" si="4"/>
        <v>0</v>
      </c>
      <c r="E27" s="127">
        <f t="shared" si="5"/>
        <v>0</v>
      </c>
      <c r="F27" s="62"/>
      <c r="G27" s="63"/>
    </row>
    <row r="28" spans="1:7" ht="10.5" customHeight="1">
      <c r="A28" s="66"/>
      <c r="B28" s="126">
        <f t="shared" si="6"/>
        <v>0</v>
      </c>
      <c r="C28" s="64"/>
      <c r="D28" s="127">
        <f t="shared" si="4"/>
        <v>0</v>
      </c>
      <c r="E28" s="127">
        <f t="shared" si="5"/>
        <v>0</v>
      </c>
      <c r="F28" s="62"/>
      <c r="G28" s="63"/>
    </row>
    <row r="29" spans="1:7" ht="10.5" customHeight="1">
      <c r="A29" s="66"/>
      <c r="B29" s="126">
        <f t="shared" si="6"/>
        <v>0</v>
      </c>
      <c r="C29" s="64"/>
      <c r="D29" s="127">
        <f t="shared" si="4"/>
        <v>0</v>
      </c>
      <c r="E29" s="127">
        <f t="shared" si="5"/>
        <v>0</v>
      </c>
      <c r="F29" s="62"/>
      <c r="G29" s="63"/>
    </row>
    <row r="30" spans="1:7" ht="10.5" customHeight="1">
      <c r="A30" s="66"/>
      <c r="B30" s="126">
        <f t="shared" si="6"/>
        <v>0</v>
      </c>
      <c r="C30" s="64"/>
      <c r="D30" s="127">
        <f t="shared" si="4"/>
        <v>0</v>
      </c>
      <c r="E30" s="127">
        <f t="shared" si="5"/>
        <v>0</v>
      </c>
      <c r="F30" s="62"/>
      <c r="G30" s="63"/>
    </row>
    <row r="31" spans="1:7" ht="10.5" customHeight="1">
      <c r="A31" s="66"/>
      <c r="B31" s="126">
        <f t="shared" si="6"/>
        <v>0</v>
      </c>
      <c r="C31" s="64"/>
      <c r="D31" s="127">
        <f t="shared" si="4"/>
        <v>0</v>
      </c>
      <c r="E31" s="127">
        <f t="shared" si="5"/>
        <v>0</v>
      </c>
      <c r="F31" s="62"/>
      <c r="G31" s="63"/>
    </row>
  </sheetData>
  <printOptions/>
  <pageMargins left="0.75" right="0.75" top="1" bottom="1" header="0.5" footer="0.5"/>
  <pageSetup horizontalDpi="600" verticalDpi="600" orientation="portrait" r:id="rId2"/>
  <legacyDrawing r:id="rId1"/>
</worksheet>
</file>

<file path=xl/worksheets/sheet18.xml><?xml version="1.0" encoding="utf-8"?>
<worksheet xmlns="http://schemas.openxmlformats.org/spreadsheetml/2006/main" xmlns:r="http://schemas.openxmlformats.org/officeDocument/2006/relationships">
  <sheetPr codeName="Sheet8"/>
  <dimension ref="A1:G138"/>
  <sheetViews>
    <sheetView showFormulas="1" showGridLines="0" showZeros="0" workbookViewId="0" topLeftCell="B1">
      <selection activeCell="D127" sqref="D127"/>
    </sheetView>
  </sheetViews>
  <sheetFormatPr defaultColWidth="9.00390625" defaultRowHeight="12.75"/>
  <cols>
    <col min="1" max="1" width="2.625" style="0" customWidth="1"/>
    <col min="2" max="2" width="25.625" style="0" customWidth="1"/>
    <col min="3" max="3" width="2.00390625" style="0" customWidth="1"/>
    <col min="4" max="4" width="8.75390625" style="0" customWidth="1"/>
    <col min="5" max="5" width="4.375" style="0" customWidth="1"/>
  </cols>
  <sheetData>
    <row r="1" spans="1:7" ht="12.75">
      <c r="A1" s="172" t="s">
        <v>25</v>
      </c>
      <c r="B1" s="2" t="s">
        <v>78</v>
      </c>
      <c r="C1" s="63"/>
      <c r="D1" s="63"/>
      <c r="E1" s="35" t="s">
        <v>55</v>
      </c>
      <c r="F1" s="37"/>
      <c r="G1" s="37"/>
    </row>
    <row r="2" spans="1:7" ht="12.75">
      <c r="A2" s="173" t="s">
        <v>52</v>
      </c>
      <c r="B2" s="15"/>
      <c r="C2" s="13"/>
      <c r="D2" s="13"/>
      <c r="E2" s="13"/>
      <c r="F2" s="37"/>
      <c r="G2" s="37"/>
    </row>
    <row r="3" spans="1:7" ht="12.75">
      <c r="A3" s="12"/>
      <c r="B3" s="92"/>
      <c r="C3" s="13"/>
      <c r="D3" s="121"/>
      <c r="E3" s="13"/>
      <c r="F3" s="37"/>
      <c r="G3" s="37"/>
    </row>
    <row r="4" spans="1:7" ht="85.5">
      <c r="A4" s="28" t="s">
        <v>31</v>
      </c>
      <c r="B4" s="34" t="s">
        <v>28</v>
      </c>
      <c r="C4" s="1"/>
      <c r="D4" s="36" t="s">
        <v>30</v>
      </c>
      <c r="E4" s="35" t="s">
        <v>29</v>
      </c>
      <c r="F4" s="37"/>
      <c r="G4" s="37"/>
    </row>
    <row r="5" spans="1:7" ht="10.5" customHeight="1">
      <c r="A5" s="27"/>
      <c r="B5" s="29"/>
      <c r="C5" s="54"/>
      <c r="D5" s="30"/>
      <c r="E5" s="27"/>
      <c r="F5" s="37"/>
      <c r="G5" s="37"/>
    </row>
    <row r="6" spans="1:7" ht="10.5" customHeight="1">
      <c r="A6" s="27"/>
      <c r="B6" s="29"/>
      <c r="C6" s="54"/>
      <c r="D6" s="31"/>
      <c r="E6" s="27"/>
      <c r="F6" s="37"/>
      <c r="G6" s="37"/>
    </row>
    <row r="7" spans="1:7" ht="10.5" customHeight="1">
      <c r="A7" s="27"/>
      <c r="B7" s="29"/>
      <c r="C7" s="54"/>
      <c r="D7" s="31"/>
      <c r="E7" s="27"/>
      <c r="F7" s="37"/>
      <c r="G7" s="37"/>
    </row>
    <row r="8" spans="1:7" ht="10.5" customHeight="1">
      <c r="A8" s="27"/>
      <c r="B8" s="54"/>
      <c r="C8" s="54"/>
      <c r="D8" s="31"/>
      <c r="E8" s="27"/>
      <c r="F8" s="37"/>
      <c r="G8" s="37"/>
    </row>
    <row r="9" spans="1:7" ht="10.5" customHeight="1">
      <c r="A9" s="27"/>
      <c r="B9" s="29"/>
      <c r="C9" s="54"/>
      <c r="D9" s="31"/>
      <c r="E9" s="27"/>
      <c r="F9" s="37"/>
      <c r="G9" s="37"/>
    </row>
    <row r="10" spans="1:7" ht="10.5" customHeight="1">
      <c r="A10" s="27"/>
      <c r="B10" s="29"/>
      <c r="C10" s="54"/>
      <c r="D10" s="31"/>
      <c r="E10" s="27"/>
      <c r="F10" s="37"/>
      <c r="G10" s="37"/>
    </row>
    <row r="11" spans="1:7" ht="10.5" customHeight="1">
      <c r="A11" s="27"/>
      <c r="B11" s="29"/>
      <c r="C11" s="54"/>
      <c r="D11" s="31"/>
      <c r="E11" s="27"/>
      <c r="F11" s="37"/>
      <c r="G11" s="37"/>
    </row>
    <row r="12" spans="1:7" ht="10.5" customHeight="1">
      <c r="A12" s="27"/>
      <c r="B12" s="29"/>
      <c r="C12" s="54"/>
      <c r="D12" s="31"/>
      <c r="E12" s="27"/>
      <c r="F12" s="37"/>
      <c r="G12" s="37"/>
    </row>
    <row r="13" spans="1:7" ht="10.5" customHeight="1">
      <c r="A13" s="27"/>
      <c r="B13" s="29"/>
      <c r="C13" s="54"/>
      <c r="D13" s="31"/>
      <c r="E13" s="27"/>
      <c r="F13" s="37"/>
      <c r="G13" s="37"/>
    </row>
    <row r="14" spans="1:7" ht="10.5" customHeight="1" thickBot="1">
      <c r="A14" s="27"/>
      <c r="B14" s="56"/>
      <c r="C14" s="57"/>
      <c r="D14" s="32"/>
      <c r="E14" s="58"/>
      <c r="F14" s="37"/>
      <c r="G14" s="37"/>
    </row>
    <row r="15" spans="1:7" ht="13.5" thickBot="1">
      <c r="A15" s="16"/>
      <c r="B15" s="177" t="s">
        <v>33</v>
      </c>
      <c r="C15" s="16"/>
      <c r="D15" s="206">
        <f>SUM(D5:D14)</f>
        <v>0</v>
      </c>
      <c r="E15" s="58"/>
      <c r="F15" s="37"/>
      <c r="G15" s="37"/>
    </row>
    <row r="16" spans="1:7" ht="17.25" customHeight="1">
      <c r="A16" s="16"/>
      <c r="B16" s="38" t="s">
        <v>34</v>
      </c>
      <c r="C16" s="39" t="s">
        <v>35</v>
      </c>
      <c r="D16" s="40" t="s">
        <v>36</v>
      </c>
      <c r="E16" s="35" t="s">
        <v>29</v>
      </c>
      <c r="F16" s="37"/>
      <c r="G16" s="37"/>
    </row>
    <row r="17" spans="1:7" ht="10.5" customHeight="1">
      <c r="A17" s="41"/>
      <c r="B17" s="42"/>
      <c r="C17" s="43"/>
      <c r="D17" s="44"/>
      <c r="E17" s="41"/>
      <c r="F17" s="37"/>
      <c r="G17" s="37"/>
    </row>
    <row r="18" spans="1:7" ht="10.5" customHeight="1">
      <c r="A18" s="41"/>
      <c r="B18" s="42"/>
      <c r="C18" s="43"/>
      <c r="D18" s="44"/>
      <c r="E18" s="41"/>
      <c r="F18" s="37"/>
      <c r="G18" s="37"/>
    </row>
    <row r="19" spans="1:7" ht="10.5" customHeight="1">
      <c r="A19" s="41"/>
      <c r="B19" s="207"/>
      <c r="C19" s="43"/>
      <c r="D19" s="44"/>
      <c r="E19" s="41"/>
      <c r="F19" s="37"/>
      <c r="G19" s="37"/>
    </row>
    <row r="20" spans="1:7" ht="10.5" customHeight="1">
      <c r="A20" s="41"/>
      <c r="B20" s="207"/>
      <c r="C20" s="43"/>
      <c r="D20" s="44"/>
      <c r="E20" s="41"/>
      <c r="F20" s="37"/>
      <c r="G20" s="37"/>
    </row>
    <row r="21" spans="1:7" ht="10.5" customHeight="1">
      <c r="A21" s="41"/>
      <c r="B21" s="207"/>
      <c r="C21" s="43"/>
      <c r="D21" s="44"/>
      <c r="E21" s="41"/>
      <c r="F21" s="37"/>
      <c r="G21" s="37"/>
    </row>
    <row r="22" spans="1:7" ht="10.5" customHeight="1">
      <c r="A22" s="41"/>
      <c r="B22" s="207"/>
      <c r="C22" s="43"/>
      <c r="D22" s="44"/>
      <c r="E22" s="41"/>
      <c r="F22" s="37"/>
      <c r="G22" s="37"/>
    </row>
    <row r="23" spans="1:7" ht="10.5" customHeight="1">
      <c r="A23" s="41"/>
      <c r="B23" s="207"/>
      <c r="C23" s="43"/>
      <c r="D23" s="44"/>
      <c r="E23" s="41"/>
      <c r="F23" s="37"/>
      <c r="G23" s="37"/>
    </row>
    <row r="24" spans="1:7" ht="10.5" customHeight="1">
      <c r="A24" s="41"/>
      <c r="B24" s="207"/>
      <c r="C24" s="43"/>
      <c r="D24" s="44"/>
      <c r="E24" s="41"/>
      <c r="F24" s="37"/>
      <c r="G24" s="37"/>
    </row>
    <row r="25" spans="1:7" ht="10.5" customHeight="1">
      <c r="A25" s="41"/>
      <c r="B25" s="207"/>
      <c r="C25" s="43"/>
      <c r="D25" s="44"/>
      <c r="E25" s="41"/>
      <c r="F25" s="37"/>
      <c r="G25" s="37"/>
    </row>
    <row r="26" spans="1:7" ht="10.5" customHeight="1">
      <c r="A26" s="41"/>
      <c r="B26" s="207"/>
      <c r="C26" s="43"/>
      <c r="D26" s="44"/>
      <c r="E26" s="41"/>
      <c r="F26" s="37"/>
      <c r="G26" s="37"/>
    </row>
    <row r="27" spans="1:7" ht="10.5" customHeight="1">
      <c r="A27" s="41"/>
      <c r="B27" s="207"/>
      <c r="C27" s="43"/>
      <c r="D27" s="44"/>
      <c r="E27" s="41"/>
      <c r="F27" s="37"/>
      <c r="G27" s="37"/>
    </row>
    <row r="28" spans="1:7" ht="10.5" customHeight="1">
      <c r="A28" s="41"/>
      <c r="B28" s="207"/>
      <c r="C28" s="43"/>
      <c r="D28" s="44"/>
      <c r="E28" s="41"/>
      <c r="F28" s="37"/>
      <c r="G28" s="37"/>
    </row>
    <row r="29" spans="1:7" ht="10.5" customHeight="1">
      <c r="A29" s="41"/>
      <c r="B29" s="207"/>
      <c r="C29" s="43"/>
      <c r="D29" s="44"/>
      <c r="E29" s="41"/>
      <c r="F29" s="37"/>
      <c r="G29" s="37"/>
    </row>
    <row r="30" spans="1:7" ht="10.5" customHeight="1">
      <c r="A30" s="41"/>
      <c r="B30" s="207"/>
      <c r="C30" s="43"/>
      <c r="D30" s="44"/>
      <c r="E30" s="41"/>
      <c r="F30" s="37"/>
      <c r="G30" s="37"/>
    </row>
    <row r="31" spans="1:7" ht="10.5" customHeight="1">
      <c r="A31" s="41"/>
      <c r="B31" s="207"/>
      <c r="C31" s="43"/>
      <c r="D31" s="44"/>
      <c r="E31" s="41"/>
      <c r="F31" s="37"/>
      <c r="G31" s="37"/>
    </row>
    <row r="32" spans="1:7" ht="10.5" customHeight="1">
      <c r="A32" s="41"/>
      <c r="B32" s="207"/>
      <c r="C32" s="43"/>
      <c r="D32" s="44"/>
      <c r="E32" s="41"/>
      <c r="F32" s="37"/>
      <c r="G32" s="37"/>
    </row>
    <row r="33" spans="1:7" ht="10.5" customHeight="1">
      <c r="A33" s="41"/>
      <c r="B33" s="207"/>
      <c r="C33" s="43"/>
      <c r="D33" s="44"/>
      <c r="E33" s="41"/>
      <c r="F33" s="37"/>
      <c r="G33" s="37"/>
    </row>
    <row r="34" spans="1:7" ht="10.5" customHeight="1">
      <c r="A34" s="41"/>
      <c r="B34" s="207"/>
      <c r="C34" s="43"/>
      <c r="D34" s="44"/>
      <c r="E34" s="41"/>
      <c r="F34" s="37"/>
      <c r="G34" s="37"/>
    </row>
    <row r="35" spans="1:7" ht="10.5" customHeight="1">
      <c r="A35" s="41"/>
      <c r="B35" s="207"/>
      <c r="C35" s="43"/>
      <c r="D35" s="44"/>
      <c r="E35" s="41"/>
      <c r="F35" s="37"/>
      <c r="G35" s="37"/>
    </row>
    <row r="36" spans="1:7" ht="10.5" customHeight="1">
      <c r="A36" s="41"/>
      <c r="B36" s="207"/>
      <c r="C36" s="43"/>
      <c r="D36" s="44"/>
      <c r="E36" s="41"/>
      <c r="F36" s="37"/>
      <c r="G36" s="37"/>
    </row>
    <row r="37" spans="1:7" ht="10.5" customHeight="1">
      <c r="A37" s="41"/>
      <c r="B37" s="207"/>
      <c r="C37" s="43"/>
      <c r="D37" s="44"/>
      <c r="E37" s="41"/>
      <c r="F37" s="37"/>
      <c r="G37" s="37"/>
    </row>
    <row r="38" spans="1:7" ht="10.5" customHeight="1">
      <c r="A38" s="41"/>
      <c r="B38" s="207"/>
      <c r="C38" s="43"/>
      <c r="D38" s="44"/>
      <c r="E38" s="41"/>
      <c r="F38" s="37"/>
      <c r="G38" s="37"/>
    </row>
    <row r="39" spans="1:7" ht="10.5" customHeight="1">
      <c r="A39" s="41"/>
      <c r="B39" s="207"/>
      <c r="C39" s="43"/>
      <c r="D39" s="44"/>
      <c r="E39" s="41"/>
      <c r="F39" s="37"/>
      <c r="G39" s="37"/>
    </row>
    <row r="40" spans="1:7" ht="10.5" customHeight="1">
      <c r="A40" s="41"/>
      <c r="B40" s="207"/>
      <c r="C40" s="43"/>
      <c r="D40" s="44"/>
      <c r="E40" s="41"/>
      <c r="F40" s="37"/>
      <c r="G40" s="37"/>
    </row>
    <row r="41" spans="1:7" ht="10.5" customHeight="1">
      <c r="A41" s="41"/>
      <c r="B41" s="207"/>
      <c r="C41" s="43"/>
      <c r="D41" s="44"/>
      <c r="E41" s="41"/>
      <c r="F41" s="37"/>
      <c r="G41" s="37"/>
    </row>
    <row r="42" spans="1:7" ht="10.5" customHeight="1">
      <c r="A42" s="41"/>
      <c r="B42" s="207"/>
      <c r="C42" s="43"/>
      <c r="D42" s="44"/>
      <c r="E42" s="41"/>
      <c r="F42" s="37"/>
      <c r="G42" s="37"/>
    </row>
    <row r="43" spans="1:7" ht="10.5" customHeight="1">
      <c r="A43" s="41"/>
      <c r="B43" s="207"/>
      <c r="C43" s="43"/>
      <c r="D43" s="44"/>
      <c r="E43" s="41"/>
      <c r="F43" s="37"/>
      <c r="G43" s="37"/>
    </row>
    <row r="44" spans="1:7" ht="10.5" customHeight="1">
      <c r="A44" s="41"/>
      <c r="B44" s="207"/>
      <c r="C44" s="43"/>
      <c r="D44" s="44"/>
      <c r="E44" s="41"/>
      <c r="F44" s="37"/>
      <c r="G44" s="37"/>
    </row>
    <row r="45" spans="1:7" ht="10.5" customHeight="1">
      <c r="A45" s="41"/>
      <c r="B45" s="207"/>
      <c r="C45" s="43"/>
      <c r="D45" s="44"/>
      <c r="E45" s="41"/>
      <c r="F45" s="37"/>
      <c r="G45" s="37"/>
    </row>
    <row r="46" spans="1:7" ht="10.5" customHeight="1">
      <c r="A46" s="41"/>
      <c r="B46" s="207"/>
      <c r="C46" s="43"/>
      <c r="D46" s="44"/>
      <c r="E46" s="41"/>
      <c r="F46" s="37"/>
      <c r="G46" s="37"/>
    </row>
    <row r="47" spans="1:7" ht="10.5" customHeight="1">
      <c r="A47" s="41"/>
      <c r="B47" s="207"/>
      <c r="C47" s="43"/>
      <c r="D47" s="44"/>
      <c r="E47" s="41"/>
      <c r="F47" s="37"/>
      <c r="G47" s="37"/>
    </row>
    <row r="48" spans="1:7" ht="10.5" customHeight="1">
      <c r="A48" s="41"/>
      <c r="B48" s="207"/>
      <c r="C48" s="43"/>
      <c r="D48" s="44"/>
      <c r="E48" s="41"/>
      <c r="F48" s="37"/>
      <c r="G48" s="37"/>
    </row>
    <row r="49" spans="1:7" ht="10.5" customHeight="1">
      <c r="A49" s="41"/>
      <c r="B49" s="207"/>
      <c r="C49" s="43"/>
      <c r="D49" s="44"/>
      <c r="E49" s="41"/>
      <c r="F49" s="37"/>
      <c r="G49" s="37"/>
    </row>
    <row r="50" spans="1:7" ht="10.5" customHeight="1">
      <c r="A50" s="41"/>
      <c r="B50" s="207"/>
      <c r="C50" s="43"/>
      <c r="D50" s="44"/>
      <c r="E50" s="41"/>
      <c r="F50" s="37"/>
      <c r="G50" s="37"/>
    </row>
    <row r="51" spans="1:7" ht="10.5" customHeight="1">
      <c r="A51" s="41"/>
      <c r="B51" s="207"/>
      <c r="C51" s="43"/>
      <c r="D51" s="44"/>
      <c r="E51" s="41"/>
      <c r="F51" s="37"/>
      <c r="G51" s="37"/>
    </row>
    <row r="52" spans="1:7" ht="10.5" customHeight="1">
      <c r="A52" s="41"/>
      <c r="B52" s="207"/>
      <c r="C52" s="43"/>
      <c r="D52" s="44"/>
      <c r="E52" s="41"/>
      <c r="F52" s="37"/>
      <c r="G52" s="37"/>
    </row>
    <row r="53" spans="1:7" ht="10.5" customHeight="1">
      <c r="A53" s="41"/>
      <c r="B53" s="207"/>
      <c r="C53" s="43"/>
      <c r="D53" s="44"/>
      <c r="E53" s="41"/>
      <c r="F53" s="37"/>
      <c r="G53" s="37"/>
    </row>
    <row r="54" spans="1:7" ht="10.5" customHeight="1" thickBot="1">
      <c r="A54" s="41"/>
      <c r="B54" s="207"/>
      <c r="C54" s="48"/>
      <c r="D54" s="209"/>
      <c r="E54" s="48"/>
      <c r="F54" s="37"/>
      <c r="G54" s="37"/>
    </row>
    <row r="55" spans="1:7" ht="13.5" thickBot="1">
      <c r="A55" s="17"/>
      <c r="B55" s="9" t="s">
        <v>32</v>
      </c>
      <c r="C55" s="16"/>
      <c r="D55" s="206">
        <f>SUM(D17:D54)</f>
        <v>0</v>
      </c>
      <c r="E55" s="18"/>
      <c r="F55" s="37"/>
      <c r="G55" s="37"/>
    </row>
    <row r="56" spans="1:7" ht="12.75">
      <c r="A56" s="3"/>
      <c r="B56" s="3"/>
      <c r="C56" s="3"/>
      <c r="D56" s="3"/>
      <c r="E56" s="3"/>
      <c r="F56" s="37"/>
      <c r="G56" s="37"/>
    </row>
    <row r="57" spans="1:7" ht="15.75">
      <c r="A57" s="10"/>
      <c r="B57" s="10"/>
      <c r="F57" s="37"/>
      <c r="G57" s="37"/>
    </row>
    <row r="58" spans="1:7" ht="12.75">
      <c r="A58" s="172" t="s">
        <v>26</v>
      </c>
      <c r="B58" s="2" t="s">
        <v>78</v>
      </c>
      <c r="C58" s="13"/>
      <c r="D58" s="13"/>
      <c r="E58" s="33" t="s">
        <v>55</v>
      </c>
      <c r="F58" s="37"/>
      <c r="G58" s="37"/>
    </row>
    <row r="59" spans="1:7" ht="12.75">
      <c r="A59" s="173">
        <v>2</v>
      </c>
      <c r="B59" s="174">
        <f>CityName</f>
        <v>0</v>
      </c>
      <c r="C59" s="13"/>
      <c r="D59" s="13"/>
      <c r="E59" s="13"/>
      <c r="F59" s="37"/>
      <c r="G59" s="37"/>
    </row>
    <row r="60" spans="1:7" ht="24.75" customHeight="1">
      <c r="A60" s="28" t="s">
        <v>31</v>
      </c>
      <c r="B60" s="7" t="s">
        <v>34</v>
      </c>
      <c r="C60" s="59" t="s">
        <v>35</v>
      </c>
      <c r="D60" s="60" t="s">
        <v>36</v>
      </c>
      <c r="E60" s="35" t="s">
        <v>29</v>
      </c>
      <c r="F60" s="37"/>
      <c r="G60" s="37"/>
    </row>
    <row r="61" spans="1:7" ht="12.75">
      <c r="A61" s="13"/>
      <c r="B61" s="175" t="s">
        <v>38</v>
      </c>
      <c r="C61" s="120"/>
      <c r="D61" s="210">
        <f>D55</f>
        <v>0</v>
      </c>
      <c r="E61" s="20"/>
      <c r="F61" s="37"/>
      <c r="G61" s="37"/>
    </row>
    <row r="62" spans="1:7" ht="10.5" customHeight="1">
      <c r="A62" s="41"/>
      <c r="B62" s="208"/>
      <c r="C62" s="43"/>
      <c r="D62" s="44"/>
      <c r="E62" s="41"/>
      <c r="F62" s="37"/>
      <c r="G62" s="37"/>
    </row>
    <row r="63" spans="1:7" ht="10.5" customHeight="1">
      <c r="A63" s="41"/>
      <c r="B63" s="183"/>
      <c r="C63" s="46"/>
      <c r="D63" s="211"/>
      <c r="E63" s="41"/>
      <c r="F63" s="37"/>
      <c r="G63" s="37"/>
    </row>
    <row r="64" spans="1:7" ht="10.5" customHeight="1">
      <c r="A64" s="41"/>
      <c r="B64" s="45"/>
      <c r="C64" s="46"/>
      <c r="D64" s="44"/>
      <c r="E64" s="41"/>
      <c r="F64" s="37"/>
      <c r="G64" s="37"/>
    </row>
    <row r="65" spans="1:7" ht="10.5" customHeight="1">
      <c r="A65" s="41"/>
      <c r="B65" s="207"/>
      <c r="C65" s="43"/>
      <c r="D65" s="44"/>
      <c r="E65" s="41"/>
      <c r="F65" s="37"/>
      <c r="G65" s="37"/>
    </row>
    <row r="66" spans="1:7" ht="10.5" customHeight="1">
      <c r="A66" s="41"/>
      <c r="B66" s="207"/>
      <c r="C66" s="43"/>
      <c r="D66" s="44"/>
      <c r="E66" s="41"/>
      <c r="F66" s="37"/>
      <c r="G66" s="37"/>
    </row>
    <row r="67" spans="1:7" ht="10.5" customHeight="1">
      <c r="A67" s="41"/>
      <c r="B67" s="207"/>
      <c r="C67" s="43"/>
      <c r="D67" s="44"/>
      <c r="E67" s="41"/>
      <c r="F67" s="37"/>
      <c r="G67" s="37"/>
    </row>
    <row r="68" spans="1:7" ht="10.5" customHeight="1">
      <c r="A68" s="41"/>
      <c r="B68" s="207"/>
      <c r="C68" s="43"/>
      <c r="D68" s="44"/>
      <c r="E68" s="41"/>
      <c r="F68" s="37"/>
      <c r="G68" s="37"/>
    </row>
    <row r="69" spans="1:7" ht="10.5" customHeight="1">
      <c r="A69" s="41"/>
      <c r="B69" s="207"/>
      <c r="C69" s="43"/>
      <c r="D69" s="44"/>
      <c r="E69" s="41"/>
      <c r="F69" s="37"/>
      <c r="G69" s="37"/>
    </row>
    <row r="70" spans="1:7" ht="10.5" customHeight="1">
      <c r="A70" s="41"/>
      <c r="B70" s="207"/>
      <c r="C70" s="43"/>
      <c r="D70" s="44"/>
      <c r="E70" s="41"/>
      <c r="F70" s="37"/>
      <c r="G70" s="37"/>
    </row>
    <row r="71" spans="1:7" ht="10.5" customHeight="1">
      <c r="A71" s="41"/>
      <c r="B71" s="207"/>
      <c r="C71" s="43"/>
      <c r="D71" s="44"/>
      <c r="E71" s="41"/>
      <c r="F71" s="37"/>
      <c r="G71" s="37"/>
    </row>
    <row r="72" spans="1:7" ht="10.5" customHeight="1">
      <c r="A72" s="41"/>
      <c r="B72" s="207"/>
      <c r="C72" s="43"/>
      <c r="D72" s="44"/>
      <c r="E72" s="41"/>
      <c r="F72" s="37"/>
      <c r="G72" s="37"/>
    </row>
    <row r="73" spans="1:7" ht="10.5" customHeight="1">
      <c r="A73" s="41"/>
      <c r="B73" s="207"/>
      <c r="C73" s="43"/>
      <c r="D73" s="44"/>
      <c r="E73" s="41"/>
      <c r="F73" s="37"/>
      <c r="G73" s="37"/>
    </row>
    <row r="74" spans="1:7" ht="10.5" customHeight="1">
      <c r="A74" s="41"/>
      <c r="B74" s="180"/>
      <c r="C74" s="43"/>
      <c r="D74" s="44"/>
      <c r="E74" s="41"/>
      <c r="F74" s="37"/>
      <c r="G74" s="37"/>
    </row>
    <row r="75" spans="1:7" ht="10.5" customHeight="1">
      <c r="A75" s="41"/>
      <c r="B75" s="207"/>
      <c r="C75" s="43"/>
      <c r="D75" s="44"/>
      <c r="E75" s="41"/>
      <c r="F75" s="37"/>
      <c r="G75" s="37"/>
    </row>
    <row r="76" spans="1:7" ht="10.5" customHeight="1">
      <c r="A76" s="41"/>
      <c r="B76" s="207"/>
      <c r="C76" s="43"/>
      <c r="D76" s="44"/>
      <c r="E76" s="41"/>
      <c r="F76" s="37"/>
      <c r="G76" s="37"/>
    </row>
    <row r="77" spans="1:7" ht="10.5" customHeight="1">
      <c r="A77" s="41"/>
      <c r="B77" s="207"/>
      <c r="C77" s="43"/>
      <c r="D77" s="44"/>
      <c r="E77" s="41"/>
      <c r="F77" s="37"/>
      <c r="G77" s="37"/>
    </row>
    <row r="78" spans="1:7" ht="10.5" customHeight="1">
      <c r="A78" s="41"/>
      <c r="B78" s="207"/>
      <c r="C78" s="43"/>
      <c r="D78" s="44"/>
      <c r="E78" s="41"/>
      <c r="F78" s="37"/>
      <c r="G78" s="37"/>
    </row>
    <row r="79" spans="1:7" ht="10.5" customHeight="1">
      <c r="A79" s="41"/>
      <c r="B79" s="207"/>
      <c r="C79" s="43"/>
      <c r="D79" s="44"/>
      <c r="E79" s="41"/>
      <c r="F79" s="37"/>
      <c r="G79" s="37"/>
    </row>
    <row r="80" spans="1:7" ht="10.5" customHeight="1">
      <c r="A80" s="41"/>
      <c r="B80" s="207"/>
      <c r="C80" s="43"/>
      <c r="D80" s="44"/>
      <c r="E80" s="41"/>
      <c r="F80" s="37"/>
      <c r="G80" s="37"/>
    </row>
    <row r="81" spans="1:7" ht="10.5" customHeight="1">
      <c r="A81" s="41"/>
      <c r="B81" s="207"/>
      <c r="C81" s="43"/>
      <c r="D81" s="44"/>
      <c r="E81" s="41"/>
      <c r="F81" s="37"/>
      <c r="G81" s="37"/>
    </row>
    <row r="82" spans="1:7" ht="10.5" customHeight="1">
      <c r="A82" s="41"/>
      <c r="B82" s="207"/>
      <c r="C82" s="43"/>
      <c r="D82" s="44"/>
      <c r="E82" s="41"/>
      <c r="F82" s="37"/>
      <c r="G82" s="37"/>
    </row>
    <row r="83" spans="1:7" ht="10.5" customHeight="1">
      <c r="A83" s="41"/>
      <c r="B83" s="207"/>
      <c r="C83" s="43"/>
      <c r="D83" s="44"/>
      <c r="E83" s="41"/>
      <c r="F83" s="37"/>
      <c r="G83" s="37"/>
    </row>
    <row r="84" spans="1:7" ht="10.5" customHeight="1">
      <c r="A84" s="41"/>
      <c r="B84" s="207"/>
      <c r="C84" s="43"/>
      <c r="D84" s="44"/>
      <c r="E84" s="41"/>
      <c r="F84" s="37"/>
      <c r="G84" s="37"/>
    </row>
    <row r="85" spans="1:7" ht="10.5" customHeight="1">
      <c r="A85" s="41"/>
      <c r="B85" s="207"/>
      <c r="C85" s="43"/>
      <c r="D85" s="44"/>
      <c r="E85" s="41"/>
      <c r="F85" s="37"/>
      <c r="G85" s="37"/>
    </row>
    <row r="86" spans="1:7" ht="10.5" customHeight="1">
      <c r="A86" s="41"/>
      <c r="B86" s="207"/>
      <c r="C86" s="43"/>
      <c r="D86" s="44"/>
      <c r="E86" s="41"/>
      <c r="F86" s="37"/>
      <c r="G86" s="37"/>
    </row>
    <row r="87" spans="1:7" ht="10.5" customHeight="1">
      <c r="A87" s="41"/>
      <c r="B87" s="207"/>
      <c r="C87" s="43"/>
      <c r="D87" s="44"/>
      <c r="E87" s="41"/>
      <c r="F87" s="37"/>
      <c r="G87" s="37"/>
    </row>
    <row r="88" spans="1:7" ht="10.5" customHeight="1">
      <c r="A88" s="41"/>
      <c r="B88" s="207"/>
      <c r="C88" s="43"/>
      <c r="D88" s="44"/>
      <c r="E88" s="41"/>
      <c r="F88" s="37"/>
      <c r="G88" s="37"/>
    </row>
    <row r="89" spans="1:7" ht="10.5" customHeight="1">
      <c r="A89" s="41"/>
      <c r="B89" s="207"/>
      <c r="C89" s="43"/>
      <c r="D89" s="44"/>
      <c r="E89" s="41"/>
      <c r="F89" s="37"/>
      <c r="G89" s="37"/>
    </row>
    <row r="90" spans="1:7" ht="10.5" customHeight="1">
      <c r="A90" s="41"/>
      <c r="B90" s="207"/>
      <c r="C90" s="43"/>
      <c r="D90" s="44"/>
      <c r="E90" s="41"/>
      <c r="F90" s="37"/>
      <c r="G90" s="37"/>
    </row>
    <row r="91" spans="1:7" ht="10.5" customHeight="1">
      <c r="A91" s="41"/>
      <c r="B91" s="207"/>
      <c r="C91" s="43"/>
      <c r="D91" s="44"/>
      <c r="E91" s="41"/>
      <c r="F91" s="37"/>
      <c r="G91" s="37"/>
    </row>
    <row r="92" spans="1:7" ht="10.5" customHeight="1">
      <c r="A92" s="41"/>
      <c r="B92" s="207"/>
      <c r="C92" s="43"/>
      <c r="D92" s="44"/>
      <c r="E92" s="41"/>
      <c r="F92" s="37"/>
      <c r="G92" s="37"/>
    </row>
    <row r="93" spans="1:7" ht="10.5" customHeight="1">
      <c r="A93" s="41"/>
      <c r="B93" s="207"/>
      <c r="C93" s="43"/>
      <c r="D93" s="44"/>
      <c r="E93" s="41"/>
      <c r="F93" s="37"/>
      <c r="G93" s="37"/>
    </row>
    <row r="94" spans="1:7" ht="10.5" customHeight="1">
      <c r="A94" s="41"/>
      <c r="B94" s="207"/>
      <c r="C94" s="43"/>
      <c r="D94" s="44"/>
      <c r="E94" s="41"/>
      <c r="F94" s="37"/>
      <c r="G94" s="37"/>
    </row>
    <row r="95" spans="1:7" ht="10.5" customHeight="1">
      <c r="A95" s="41"/>
      <c r="B95" s="207"/>
      <c r="C95" s="43"/>
      <c r="D95" s="44"/>
      <c r="E95" s="41"/>
      <c r="F95" s="37"/>
      <c r="G95" s="37"/>
    </row>
    <row r="96" spans="1:7" ht="10.5" customHeight="1">
      <c r="A96" s="41"/>
      <c r="B96" s="212"/>
      <c r="C96" s="43"/>
      <c r="D96" s="47"/>
      <c r="E96" s="48"/>
      <c r="F96" s="37"/>
      <c r="G96" s="37"/>
    </row>
    <row r="97" spans="1:7" ht="10.5" customHeight="1">
      <c r="A97" s="41"/>
      <c r="B97" s="207"/>
      <c r="C97" s="43"/>
      <c r="D97" s="44"/>
      <c r="E97" s="41"/>
      <c r="F97" s="37"/>
      <c r="G97" s="37"/>
    </row>
    <row r="98" spans="1:7" ht="10.5" customHeight="1">
      <c r="A98" s="41"/>
      <c r="B98" s="213"/>
      <c r="C98" s="43"/>
      <c r="D98" s="214"/>
      <c r="E98" s="53"/>
      <c r="F98" s="37"/>
      <c r="G98" s="37"/>
    </row>
    <row r="99" spans="1:7" ht="10.5" customHeight="1">
      <c r="A99" s="41"/>
      <c r="B99" s="207"/>
      <c r="C99" s="43"/>
      <c r="D99" s="44"/>
      <c r="E99" s="41"/>
      <c r="F99" s="37"/>
      <c r="G99" s="37"/>
    </row>
    <row r="100" spans="1:7" ht="10.5" customHeight="1">
      <c r="A100" s="41"/>
      <c r="B100" s="207"/>
      <c r="C100" s="43"/>
      <c r="D100" s="44"/>
      <c r="E100" s="41"/>
      <c r="F100" s="37"/>
      <c r="G100" s="37"/>
    </row>
    <row r="101" spans="1:7" ht="10.5" customHeight="1">
      <c r="A101" s="41"/>
      <c r="B101" s="207"/>
      <c r="C101" s="43"/>
      <c r="D101" s="44"/>
      <c r="E101" s="41"/>
      <c r="F101" s="37"/>
      <c r="G101" s="37"/>
    </row>
    <row r="102" spans="1:7" ht="10.5" customHeight="1">
      <c r="A102" s="41"/>
      <c r="B102" s="207"/>
      <c r="C102" s="43"/>
      <c r="D102" s="44"/>
      <c r="E102" s="41"/>
      <c r="F102" s="37"/>
      <c r="G102" s="37"/>
    </row>
    <row r="103" spans="1:7" ht="10.5" customHeight="1">
      <c r="A103" s="41"/>
      <c r="B103" s="207"/>
      <c r="C103" s="43"/>
      <c r="D103" s="44"/>
      <c r="E103" s="41"/>
      <c r="F103" s="37"/>
      <c r="G103" s="37"/>
    </row>
    <row r="104" spans="1:7" ht="10.5" customHeight="1">
      <c r="A104" s="41"/>
      <c r="B104" s="207"/>
      <c r="C104" s="43"/>
      <c r="D104" s="44"/>
      <c r="E104" s="41"/>
      <c r="F104" s="37"/>
      <c r="G104" s="37"/>
    </row>
    <row r="105" spans="1:7" ht="10.5" customHeight="1">
      <c r="A105" s="41"/>
      <c r="B105" s="207"/>
      <c r="C105" s="43"/>
      <c r="D105" s="44"/>
      <c r="E105" s="41"/>
      <c r="F105" s="37"/>
      <c r="G105" s="37"/>
    </row>
    <row r="106" spans="1:7" ht="10.5" customHeight="1">
      <c r="A106" s="41"/>
      <c r="B106" s="207"/>
      <c r="C106" s="43"/>
      <c r="D106" s="44"/>
      <c r="E106" s="41"/>
      <c r="F106" s="37"/>
      <c r="G106" s="37"/>
    </row>
    <row r="107" spans="1:7" ht="10.5" customHeight="1">
      <c r="A107" s="41"/>
      <c r="B107" s="207"/>
      <c r="C107" s="43"/>
      <c r="D107" s="44"/>
      <c r="E107" s="41"/>
      <c r="F107" s="37"/>
      <c r="G107" s="37"/>
    </row>
    <row r="108" spans="1:7" ht="10.5" customHeight="1">
      <c r="A108" s="41"/>
      <c r="B108" s="207"/>
      <c r="C108" s="43"/>
      <c r="D108" s="44"/>
      <c r="E108" s="41"/>
      <c r="F108" s="37"/>
      <c r="G108" s="37"/>
    </row>
    <row r="109" spans="1:7" ht="10.5" customHeight="1">
      <c r="A109" s="41"/>
      <c r="B109" s="207"/>
      <c r="C109" s="43"/>
      <c r="D109" s="44"/>
      <c r="E109" s="41"/>
      <c r="F109" s="37"/>
      <c r="G109" s="37"/>
    </row>
    <row r="110" spans="1:7" ht="10.5" customHeight="1">
      <c r="A110" s="41"/>
      <c r="B110" s="212"/>
      <c r="C110" s="43"/>
      <c r="D110" s="47"/>
      <c r="E110" s="48"/>
      <c r="F110" s="37"/>
      <c r="G110" s="37"/>
    </row>
    <row r="111" spans="1:7" ht="10.5" customHeight="1">
      <c r="A111" s="41"/>
      <c r="B111" s="212"/>
      <c r="C111" s="43"/>
      <c r="D111" s="47"/>
      <c r="E111" s="48"/>
      <c r="F111" s="37"/>
      <c r="G111" s="37"/>
    </row>
    <row r="112" spans="1:7" ht="10.5" customHeight="1">
      <c r="A112" s="41"/>
      <c r="B112" s="212"/>
      <c r="C112" s="43"/>
      <c r="D112" s="47"/>
      <c r="E112" s="48"/>
      <c r="F112" s="37"/>
      <c r="G112" s="37"/>
    </row>
    <row r="113" spans="1:7" ht="10.5" customHeight="1">
      <c r="A113" s="41"/>
      <c r="B113" s="181"/>
      <c r="C113" s="46"/>
      <c r="D113" s="47"/>
      <c r="E113" s="48"/>
      <c r="F113" s="37"/>
      <c r="G113" s="37"/>
    </row>
    <row r="114" spans="1:7" ht="10.5" customHeight="1">
      <c r="A114" s="41"/>
      <c r="B114" s="212"/>
      <c r="C114" s="43"/>
      <c r="D114" s="47"/>
      <c r="E114" s="48"/>
      <c r="F114" s="37"/>
      <c r="G114" s="37"/>
    </row>
    <row r="115" spans="1:7" ht="10.5" customHeight="1">
      <c r="A115" s="48"/>
      <c r="B115" s="212"/>
      <c r="C115" s="43"/>
      <c r="D115" s="47"/>
      <c r="E115" s="48"/>
      <c r="F115" s="37"/>
      <c r="G115" s="37"/>
    </row>
    <row r="116" spans="1:7" ht="10.5" customHeight="1">
      <c r="A116" s="48"/>
      <c r="B116" s="212"/>
      <c r="C116" s="43"/>
      <c r="D116" s="47"/>
      <c r="E116" s="48"/>
      <c r="F116" s="37"/>
      <c r="G116" s="37"/>
    </row>
    <row r="117" spans="1:7" ht="10.5" customHeight="1">
      <c r="A117" s="48"/>
      <c r="B117" s="181"/>
      <c r="C117" s="46"/>
      <c r="D117" s="47"/>
      <c r="E117" s="48"/>
      <c r="F117" s="37"/>
      <c r="G117" s="37"/>
    </row>
    <row r="118" spans="1:7" ht="10.5" customHeight="1">
      <c r="A118" s="48"/>
      <c r="B118" s="212"/>
      <c r="C118" s="43"/>
      <c r="D118" s="47"/>
      <c r="E118" s="48"/>
      <c r="F118" s="37"/>
      <c r="G118" s="37"/>
    </row>
    <row r="119" spans="1:7" ht="10.5" customHeight="1">
      <c r="A119" s="48"/>
      <c r="B119" s="212"/>
      <c r="C119" s="43"/>
      <c r="D119" s="47"/>
      <c r="E119" s="48"/>
      <c r="F119" s="37"/>
      <c r="G119" s="37"/>
    </row>
    <row r="120" spans="1:7" ht="10.5" customHeight="1">
      <c r="A120" s="48"/>
      <c r="B120" s="212"/>
      <c r="C120" s="43"/>
      <c r="D120" s="47"/>
      <c r="E120" s="48"/>
      <c r="F120" s="37"/>
      <c r="G120" s="37"/>
    </row>
    <row r="121" spans="1:7" ht="10.5" customHeight="1">
      <c r="A121" s="48"/>
      <c r="B121" s="212"/>
      <c r="C121" s="43"/>
      <c r="D121" s="47"/>
      <c r="E121" s="48"/>
      <c r="F121" s="37"/>
      <c r="G121" s="37"/>
    </row>
    <row r="122" spans="1:7" ht="10.5" customHeight="1">
      <c r="A122" s="48"/>
      <c r="B122" s="212"/>
      <c r="C122" s="43"/>
      <c r="D122" s="47"/>
      <c r="E122" s="48"/>
      <c r="F122" s="37"/>
      <c r="G122" s="37"/>
    </row>
    <row r="123" spans="1:7" ht="10.5" customHeight="1">
      <c r="A123" s="48"/>
      <c r="B123" s="212"/>
      <c r="C123" s="43"/>
      <c r="D123" s="47"/>
      <c r="E123" s="48"/>
      <c r="F123" s="37"/>
      <c r="G123" s="37"/>
    </row>
    <row r="124" spans="1:7" ht="10.5" customHeight="1">
      <c r="A124" s="48"/>
      <c r="B124" s="212"/>
      <c r="C124" s="43"/>
      <c r="D124" s="47"/>
      <c r="E124" s="48"/>
      <c r="F124" s="37"/>
      <c r="G124" s="37"/>
    </row>
    <row r="125" spans="1:7" ht="10.5" customHeight="1">
      <c r="A125" s="48"/>
      <c r="B125" s="181"/>
      <c r="C125" s="46"/>
      <c r="D125" s="215"/>
      <c r="E125" s="48"/>
      <c r="F125" s="37"/>
      <c r="G125" s="37"/>
    </row>
    <row r="126" spans="1:7" ht="10.5" customHeight="1" thickBot="1">
      <c r="A126" s="48"/>
      <c r="B126" s="181"/>
      <c r="C126" s="46"/>
      <c r="D126" s="47"/>
      <c r="E126" s="48"/>
      <c r="F126" s="37"/>
      <c r="G126" s="37"/>
    </row>
    <row r="127" spans="1:7" ht="13.5" thickBot="1">
      <c r="A127" s="8"/>
      <c r="B127" s="176" t="s">
        <v>93</v>
      </c>
      <c r="C127" s="16"/>
      <c r="D127" s="218">
        <f>SUM(D61:D126)</f>
        <v>0</v>
      </c>
      <c r="E127" s="16"/>
      <c r="F127" s="37"/>
      <c r="G127" s="37"/>
    </row>
    <row r="128" spans="1:7" ht="12.75">
      <c r="A128" s="37"/>
      <c r="B128" s="37"/>
      <c r="C128" s="37"/>
      <c r="D128" s="37"/>
      <c r="E128" s="37"/>
      <c r="F128" s="37"/>
      <c r="G128" s="37"/>
    </row>
    <row r="129" spans="1:7" ht="12.75">
      <c r="A129" s="37"/>
      <c r="B129" s="37"/>
      <c r="C129" s="37"/>
      <c r="D129" s="37"/>
      <c r="E129" s="37"/>
      <c r="F129" s="37"/>
      <c r="G129" s="37"/>
    </row>
    <row r="130" spans="1:7" ht="12.75">
      <c r="A130" s="37"/>
      <c r="B130" s="37"/>
      <c r="C130" s="37"/>
      <c r="D130" s="37"/>
      <c r="E130" s="37"/>
      <c r="F130" s="37"/>
      <c r="G130" s="37"/>
    </row>
    <row r="131" spans="1:7" ht="12.75">
      <c r="A131" s="37"/>
      <c r="B131" s="37"/>
      <c r="C131" s="37"/>
      <c r="D131" s="37"/>
      <c r="E131" s="37"/>
      <c r="F131" s="37"/>
      <c r="G131" s="37"/>
    </row>
    <row r="132" spans="1:7" ht="12.75">
      <c r="A132" s="37"/>
      <c r="B132" s="37"/>
      <c r="C132" s="37"/>
      <c r="D132" s="37"/>
      <c r="E132" s="37"/>
      <c r="F132" s="37"/>
      <c r="G132" s="37"/>
    </row>
    <row r="133" spans="1:7" ht="12.75">
      <c r="A133" s="37"/>
      <c r="B133" s="37"/>
      <c r="C133" s="37"/>
      <c r="D133" s="37"/>
      <c r="E133" s="37"/>
      <c r="F133" s="37"/>
      <c r="G133" s="37"/>
    </row>
    <row r="134" spans="1:7" ht="12.75">
      <c r="A134" s="37"/>
      <c r="B134" s="37"/>
      <c r="C134" s="37"/>
      <c r="D134" s="37"/>
      <c r="E134" s="37"/>
      <c r="F134" s="37"/>
      <c r="G134" s="37"/>
    </row>
    <row r="135" spans="1:7" ht="12.75">
      <c r="A135" s="37"/>
      <c r="B135" s="37"/>
      <c r="C135" s="37"/>
      <c r="D135" s="37"/>
      <c r="E135" s="37"/>
      <c r="F135" s="37"/>
      <c r="G135" s="37"/>
    </row>
    <row r="136" spans="1:7" ht="12.75">
      <c r="A136" s="37"/>
      <c r="B136" s="37"/>
      <c r="C136" s="37"/>
      <c r="D136" s="37"/>
      <c r="E136" s="37"/>
      <c r="F136" s="37"/>
      <c r="G136" s="37"/>
    </row>
    <row r="137" spans="1:7" ht="12.75">
      <c r="A137" s="37"/>
      <c r="B137" s="37"/>
      <c r="C137" s="37"/>
      <c r="D137" s="37"/>
      <c r="E137" s="37"/>
      <c r="F137" s="37"/>
      <c r="G137" s="37"/>
    </row>
    <row r="138" spans="1:7" ht="12.75">
      <c r="A138" s="37"/>
      <c r="B138" s="37"/>
      <c r="C138" s="37"/>
      <c r="D138" s="37"/>
      <c r="E138" s="37"/>
      <c r="F138" s="37"/>
      <c r="G138" s="37"/>
    </row>
  </sheetData>
  <printOptions/>
  <pageMargins left="0.5" right="0.5" top="0.75" bottom="0.75" header="0.25" footer="0.25"/>
  <pageSetup horizontalDpi="600" verticalDpi="600" orientation="portrait" r:id="rId2"/>
  <rowBreaks count="1" manualBreakCount="1">
    <brk id="55" max="255" man="1"/>
  </rowBreaks>
  <legacyDrawing r:id="rId1"/>
</worksheet>
</file>

<file path=xl/worksheets/sheet19.xml><?xml version="1.0" encoding="utf-8"?>
<worksheet xmlns="http://schemas.openxmlformats.org/spreadsheetml/2006/main" xmlns:r="http://schemas.openxmlformats.org/officeDocument/2006/relationships">
  <sheetPr codeName="Sheet10"/>
  <dimension ref="A1:G120"/>
  <sheetViews>
    <sheetView showFormulas="1" showGridLines="0" showZeros="0" workbookViewId="0" topLeftCell="B1">
      <selection activeCell="D109" sqref="D109"/>
    </sheetView>
  </sheetViews>
  <sheetFormatPr defaultColWidth="9.00390625" defaultRowHeight="12.75"/>
  <cols>
    <col min="1" max="1" width="3.375" style="0" customWidth="1"/>
    <col min="2" max="2" width="24.00390625" style="0" customWidth="1"/>
    <col min="3" max="3" width="2.625" style="0" customWidth="1"/>
    <col min="4" max="4" width="8.00390625" style="0" customWidth="1"/>
    <col min="5" max="5" width="6.875" style="0" customWidth="1"/>
  </cols>
  <sheetData>
    <row r="1" spans="1:7" ht="16.5" customHeight="1">
      <c r="A1" s="172" t="s">
        <v>25</v>
      </c>
      <c r="B1" s="2" t="s">
        <v>78</v>
      </c>
      <c r="C1" s="63"/>
      <c r="D1" s="63"/>
      <c r="E1" s="35" t="s">
        <v>56</v>
      </c>
      <c r="F1" s="37"/>
      <c r="G1" s="37"/>
    </row>
    <row r="2" spans="1:7" ht="12.75">
      <c r="A2" s="173" t="s">
        <v>52</v>
      </c>
      <c r="B2" s="15"/>
      <c r="C2" s="63"/>
      <c r="D2" s="121"/>
      <c r="E2" s="13"/>
      <c r="F2" s="37"/>
      <c r="G2" s="37"/>
    </row>
    <row r="3" spans="1:7" ht="27" customHeight="1">
      <c r="A3" s="28" t="s">
        <v>31</v>
      </c>
      <c r="B3" s="34" t="s">
        <v>28</v>
      </c>
      <c r="C3" s="1"/>
      <c r="D3" s="36" t="s">
        <v>30</v>
      </c>
      <c r="E3" s="35" t="s">
        <v>29</v>
      </c>
      <c r="F3" s="37"/>
      <c r="G3" s="37"/>
    </row>
    <row r="4" spans="1:7" ht="10.5" customHeight="1">
      <c r="A4" s="27"/>
      <c r="B4" s="237"/>
      <c r="C4" s="54"/>
      <c r="D4" s="30"/>
      <c r="E4" s="27"/>
      <c r="F4" s="37"/>
      <c r="G4" s="37"/>
    </row>
    <row r="5" spans="1:7" ht="10.5" customHeight="1">
      <c r="A5" s="27"/>
      <c r="B5" s="237"/>
      <c r="C5" s="54"/>
      <c r="D5" s="31"/>
      <c r="E5" s="27"/>
      <c r="F5" s="37"/>
      <c r="G5" s="37"/>
    </row>
    <row r="6" spans="1:7" ht="10.5" customHeight="1">
      <c r="A6" s="27"/>
      <c r="B6" s="238"/>
      <c r="C6" s="54"/>
      <c r="D6" s="31"/>
      <c r="E6" s="27"/>
      <c r="F6" s="37"/>
      <c r="G6" s="37"/>
    </row>
    <row r="7" spans="1:7" ht="10.5" customHeight="1">
      <c r="A7" s="27"/>
      <c r="B7" s="237"/>
      <c r="C7" s="54"/>
      <c r="D7" s="31"/>
      <c r="E7" s="27"/>
      <c r="F7" s="37"/>
      <c r="G7" s="37"/>
    </row>
    <row r="8" spans="1:7" ht="10.5" customHeight="1">
      <c r="A8" s="27"/>
      <c r="B8" s="237"/>
      <c r="C8" s="54"/>
      <c r="D8" s="31"/>
      <c r="E8" s="27"/>
      <c r="F8" s="37"/>
      <c r="G8" s="37"/>
    </row>
    <row r="9" spans="1:7" ht="10.5" customHeight="1">
      <c r="A9" s="27"/>
      <c r="B9" s="238"/>
      <c r="C9" s="54"/>
      <c r="D9" s="31"/>
      <c r="E9" s="27"/>
      <c r="F9" s="37"/>
      <c r="G9" s="37"/>
    </row>
    <row r="10" spans="1:7" ht="10.5" customHeight="1">
      <c r="A10" s="27"/>
      <c r="B10" s="237"/>
      <c r="C10" s="54"/>
      <c r="D10" s="31"/>
      <c r="E10" s="27"/>
      <c r="F10" s="37"/>
      <c r="G10" s="37"/>
    </row>
    <row r="11" spans="1:7" ht="10.5" customHeight="1">
      <c r="A11" s="27"/>
      <c r="B11" s="237"/>
      <c r="C11" s="54"/>
      <c r="D11" s="31"/>
      <c r="E11" s="27"/>
      <c r="F11" s="37"/>
      <c r="G11" s="37"/>
    </row>
    <row r="12" spans="1:7" ht="21" customHeight="1">
      <c r="A12" s="240"/>
      <c r="B12" s="237"/>
      <c r="C12" s="54"/>
      <c r="D12" s="31"/>
      <c r="E12" s="27"/>
      <c r="F12" s="37"/>
      <c r="G12" s="37"/>
    </row>
    <row r="13" spans="1:7" ht="22.5" customHeight="1" thickBot="1">
      <c r="A13" s="240"/>
      <c r="B13" s="237"/>
      <c r="C13" s="54"/>
      <c r="D13" s="31"/>
      <c r="E13" s="27"/>
      <c r="F13" s="37"/>
      <c r="G13" s="37"/>
    </row>
    <row r="14" spans="1:7" ht="13.5" thickBot="1">
      <c r="A14" s="16"/>
      <c r="B14" s="4" t="s">
        <v>33</v>
      </c>
      <c r="C14" s="16"/>
      <c r="D14" s="206">
        <f>SUM(D4:D13)</f>
        <v>0</v>
      </c>
      <c r="E14" s="58"/>
      <c r="F14" s="37"/>
      <c r="G14" s="37"/>
    </row>
    <row r="15" spans="1:7" ht="24.75" customHeight="1">
      <c r="A15" s="16"/>
      <c r="B15" s="38" t="s">
        <v>34</v>
      </c>
      <c r="C15" s="39" t="s">
        <v>35</v>
      </c>
      <c r="D15" s="40" t="s">
        <v>36</v>
      </c>
      <c r="E15" s="35" t="s">
        <v>29</v>
      </c>
      <c r="F15" s="37"/>
      <c r="G15" s="37"/>
    </row>
    <row r="16" spans="1:7" ht="10.5" customHeight="1">
      <c r="A16" s="41"/>
      <c r="B16" s="229"/>
      <c r="C16" s="43"/>
      <c r="D16" s="44"/>
      <c r="E16" s="41"/>
      <c r="F16" s="37"/>
      <c r="G16" s="37"/>
    </row>
    <row r="17" spans="1:7" ht="10.5" customHeight="1">
      <c r="A17" s="41"/>
      <c r="B17" s="229"/>
      <c r="C17" s="43"/>
      <c r="D17" s="44"/>
      <c r="E17" s="41"/>
      <c r="F17" s="37"/>
      <c r="G17" s="37"/>
    </row>
    <row r="18" spans="1:7" ht="10.5" customHeight="1">
      <c r="A18" s="41"/>
      <c r="B18" s="230"/>
      <c r="C18" s="43"/>
      <c r="D18" s="44"/>
      <c r="E18" s="41"/>
      <c r="F18" s="37"/>
      <c r="G18" s="37"/>
    </row>
    <row r="19" spans="1:7" ht="10.5" customHeight="1">
      <c r="A19" s="41"/>
      <c r="B19" s="230"/>
      <c r="C19" s="43"/>
      <c r="D19" s="44"/>
      <c r="E19" s="41"/>
      <c r="F19" s="37"/>
      <c r="G19" s="37"/>
    </row>
    <row r="20" spans="1:7" ht="10.5" customHeight="1">
      <c r="A20" s="41"/>
      <c r="B20" s="230"/>
      <c r="C20" s="43"/>
      <c r="D20" s="44"/>
      <c r="E20" s="41"/>
      <c r="F20" s="37"/>
      <c r="G20" s="37"/>
    </row>
    <row r="21" spans="1:7" ht="10.5" customHeight="1">
      <c r="A21" s="41"/>
      <c r="B21" s="230"/>
      <c r="C21" s="43"/>
      <c r="D21" s="44"/>
      <c r="E21" s="41"/>
      <c r="F21" s="37"/>
      <c r="G21" s="37"/>
    </row>
    <row r="22" spans="1:7" ht="10.5" customHeight="1">
      <c r="A22" s="41"/>
      <c r="B22" s="230"/>
      <c r="C22" s="43"/>
      <c r="D22" s="44"/>
      <c r="E22" s="41"/>
      <c r="F22" s="37"/>
      <c r="G22" s="37"/>
    </row>
    <row r="23" spans="1:7" ht="10.5" customHeight="1">
      <c r="A23" s="41"/>
      <c r="B23" s="230"/>
      <c r="C23" s="43"/>
      <c r="D23" s="44"/>
      <c r="E23" s="41"/>
      <c r="F23" s="37"/>
      <c r="G23" s="37"/>
    </row>
    <row r="24" spans="1:7" ht="10.5" customHeight="1">
      <c r="A24" s="41"/>
      <c r="B24" s="230"/>
      <c r="C24" s="43"/>
      <c r="D24" s="44"/>
      <c r="E24" s="41"/>
      <c r="F24" s="37"/>
      <c r="G24" s="37"/>
    </row>
    <row r="25" spans="1:7" ht="10.5" customHeight="1">
      <c r="A25" s="41"/>
      <c r="B25" s="230"/>
      <c r="C25" s="43"/>
      <c r="D25" s="44"/>
      <c r="E25" s="41"/>
      <c r="F25" s="37"/>
      <c r="G25" s="37"/>
    </row>
    <row r="26" spans="1:7" ht="10.5" customHeight="1">
      <c r="A26" s="41"/>
      <c r="B26" s="230"/>
      <c r="C26" s="43"/>
      <c r="D26" s="44"/>
      <c r="E26" s="41"/>
      <c r="F26" s="37"/>
      <c r="G26" s="37"/>
    </row>
    <row r="27" spans="1:7" ht="10.5" customHeight="1">
      <c r="A27" s="41"/>
      <c r="B27" s="230"/>
      <c r="C27" s="43"/>
      <c r="D27" s="44"/>
      <c r="E27" s="41"/>
      <c r="F27" s="37"/>
      <c r="G27" s="37"/>
    </row>
    <row r="28" spans="1:7" ht="10.5" customHeight="1">
      <c r="A28" s="41"/>
      <c r="B28" s="229"/>
      <c r="C28" s="43"/>
      <c r="D28" s="44"/>
      <c r="E28" s="41"/>
      <c r="F28" s="37"/>
      <c r="G28" s="37"/>
    </row>
    <row r="29" spans="1:7" ht="10.5" customHeight="1">
      <c r="A29" s="41"/>
      <c r="B29" s="230"/>
      <c r="C29" s="43"/>
      <c r="D29" s="44"/>
      <c r="E29" s="41"/>
      <c r="F29" s="37"/>
      <c r="G29" s="37"/>
    </row>
    <row r="30" spans="1:7" ht="10.5" customHeight="1">
      <c r="A30" s="41"/>
      <c r="B30" s="230"/>
      <c r="C30" s="43"/>
      <c r="D30" s="44"/>
      <c r="E30" s="41"/>
      <c r="F30" s="37"/>
      <c r="G30" s="37"/>
    </row>
    <row r="31" spans="1:7" ht="10.5" customHeight="1">
      <c r="A31" s="41"/>
      <c r="B31" s="230"/>
      <c r="C31" s="43"/>
      <c r="D31" s="44"/>
      <c r="E31" s="41"/>
      <c r="F31" s="37"/>
      <c r="G31" s="37"/>
    </row>
    <row r="32" spans="1:7" ht="10.5" customHeight="1">
      <c r="A32" s="41"/>
      <c r="B32" s="229"/>
      <c r="C32" s="43"/>
      <c r="D32" s="44"/>
      <c r="E32" s="41"/>
      <c r="F32" s="37"/>
      <c r="G32" s="37"/>
    </row>
    <row r="33" spans="1:7" ht="10.5" customHeight="1">
      <c r="A33" s="41"/>
      <c r="B33" s="229"/>
      <c r="C33" s="43"/>
      <c r="D33" s="44"/>
      <c r="E33" s="41"/>
      <c r="F33" s="37"/>
      <c r="G33" s="37"/>
    </row>
    <row r="34" spans="1:7" ht="10.5" customHeight="1">
      <c r="A34" s="41"/>
      <c r="B34" s="230"/>
      <c r="C34" s="43"/>
      <c r="D34" s="44"/>
      <c r="E34" s="41"/>
      <c r="F34" s="37"/>
      <c r="G34" s="37"/>
    </row>
    <row r="35" spans="1:7" ht="10.5" customHeight="1">
      <c r="A35" s="41"/>
      <c r="B35" s="230"/>
      <c r="C35" s="43"/>
      <c r="D35" s="44"/>
      <c r="E35" s="41"/>
      <c r="F35" s="37"/>
      <c r="G35" s="37"/>
    </row>
    <row r="36" spans="1:7" ht="10.5" customHeight="1">
      <c r="A36" s="41"/>
      <c r="B36" s="230"/>
      <c r="C36" s="43"/>
      <c r="D36" s="44"/>
      <c r="E36" s="41"/>
      <c r="F36" s="37"/>
      <c r="G36" s="37"/>
    </row>
    <row r="37" spans="1:7" ht="10.5" customHeight="1">
      <c r="A37" s="41"/>
      <c r="B37" s="230"/>
      <c r="C37" s="43"/>
      <c r="D37" s="44"/>
      <c r="E37" s="41"/>
      <c r="F37" s="37"/>
      <c r="G37" s="37"/>
    </row>
    <row r="38" spans="1:7" ht="10.5" customHeight="1">
      <c r="A38" s="41"/>
      <c r="B38" s="230"/>
      <c r="C38" s="43"/>
      <c r="D38" s="44"/>
      <c r="E38" s="41"/>
      <c r="F38" s="37"/>
      <c r="G38" s="37"/>
    </row>
    <row r="39" spans="1:7" ht="10.5" customHeight="1">
      <c r="A39" s="41"/>
      <c r="B39" s="230"/>
      <c r="C39" s="43"/>
      <c r="D39" s="44"/>
      <c r="E39" s="41"/>
      <c r="F39" s="37"/>
      <c r="G39" s="37"/>
    </row>
    <row r="40" spans="1:7" ht="10.5" customHeight="1">
      <c r="A40" s="41"/>
      <c r="B40" s="229"/>
      <c r="C40" s="43"/>
      <c r="D40" s="44"/>
      <c r="E40" s="41"/>
      <c r="F40" s="37"/>
      <c r="G40" s="37"/>
    </row>
    <row r="41" spans="1:7" ht="10.5" customHeight="1">
      <c r="A41" s="41"/>
      <c r="B41" s="230"/>
      <c r="C41" s="43"/>
      <c r="D41" s="44"/>
      <c r="E41" s="41"/>
      <c r="F41" s="37"/>
      <c r="G41" s="37"/>
    </row>
    <row r="42" spans="1:7" ht="10.5" customHeight="1">
      <c r="A42" s="41"/>
      <c r="B42" s="230"/>
      <c r="C42" s="43"/>
      <c r="D42" s="44"/>
      <c r="E42" s="41"/>
      <c r="F42" s="37"/>
      <c r="G42" s="37"/>
    </row>
    <row r="43" spans="1:7" ht="10.5" customHeight="1">
      <c r="A43" s="41"/>
      <c r="B43" s="230"/>
      <c r="C43" s="43"/>
      <c r="D43" s="44"/>
      <c r="E43" s="41"/>
      <c r="F43" s="37"/>
      <c r="G43" s="37"/>
    </row>
    <row r="44" spans="1:7" ht="10.5" customHeight="1">
      <c r="A44" s="41"/>
      <c r="B44" s="230"/>
      <c r="C44" s="43"/>
      <c r="D44" s="44"/>
      <c r="E44" s="41"/>
      <c r="F44" s="37"/>
      <c r="G44" s="37"/>
    </row>
    <row r="45" spans="1:7" ht="10.5" customHeight="1">
      <c r="A45" s="41"/>
      <c r="B45" s="230"/>
      <c r="C45" s="43"/>
      <c r="D45" s="44"/>
      <c r="E45" s="41"/>
      <c r="F45" s="37"/>
      <c r="G45" s="37"/>
    </row>
    <row r="46" spans="1:7" ht="10.5" customHeight="1">
      <c r="A46" s="41"/>
      <c r="B46" s="229"/>
      <c r="C46" s="43"/>
      <c r="D46" s="44"/>
      <c r="E46" s="41"/>
      <c r="F46" s="37"/>
      <c r="G46" s="37"/>
    </row>
    <row r="47" spans="1:7" ht="10.5" customHeight="1">
      <c r="A47" s="41"/>
      <c r="B47" s="230"/>
      <c r="C47" s="43"/>
      <c r="D47" s="44"/>
      <c r="E47" s="41"/>
      <c r="F47" s="37"/>
      <c r="G47" s="37"/>
    </row>
    <row r="48" spans="1:7" ht="10.5" customHeight="1">
      <c r="A48" s="41"/>
      <c r="B48" s="230"/>
      <c r="C48" s="43"/>
      <c r="D48" s="44"/>
      <c r="E48" s="41"/>
      <c r="F48" s="37"/>
      <c r="G48" s="37"/>
    </row>
    <row r="49" spans="1:7" ht="12.75" customHeight="1">
      <c r="A49" s="48"/>
      <c r="B49" s="239" t="s">
        <v>59</v>
      </c>
      <c r="C49" s="46"/>
      <c r="D49" s="211"/>
      <c r="E49" s="48"/>
      <c r="F49" s="37"/>
      <c r="G49" s="37"/>
    </row>
    <row r="50" spans="1:7" ht="12.75">
      <c r="A50" s="241"/>
      <c r="B50" s="242" t="s">
        <v>93</v>
      </c>
      <c r="C50" s="243"/>
      <c r="D50" s="244">
        <f>SUM(D16:D49)</f>
        <v>0</v>
      </c>
      <c r="E50" s="245"/>
      <c r="F50" s="37"/>
      <c r="G50" s="37"/>
    </row>
    <row r="51" spans="1:7" ht="15.75">
      <c r="A51" s="246"/>
      <c r="B51" s="246"/>
      <c r="C51" s="77"/>
      <c r="D51" s="77"/>
      <c r="E51" s="77"/>
      <c r="F51" s="37"/>
      <c r="G51" s="37"/>
    </row>
    <row r="52" spans="1:7" ht="15.75">
      <c r="A52" s="246"/>
      <c r="B52" s="246"/>
      <c r="C52" s="77"/>
      <c r="D52" s="77"/>
      <c r="E52" s="77"/>
      <c r="F52" s="37"/>
      <c r="G52" s="37"/>
    </row>
    <row r="53" spans="1:7" ht="12.75">
      <c r="A53" s="12" t="s">
        <v>20</v>
      </c>
      <c r="B53" s="12" t="s">
        <v>21</v>
      </c>
      <c r="C53" s="12" t="s">
        <v>22</v>
      </c>
      <c r="D53" s="12" t="s">
        <v>23</v>
      </c>
      <c r="E53" s="12" t="s">
        <v>24</v>
      </c>
      <c r="F53" s="37"/>
      <c r="G53" s="37"/>
    </row>
    <row r="54" spans="1:7" ht="12.75">
      <c r="A54" s="178" t="s">
        <v>26</v>
      </c>
      <c r="B54" s="2" t="s">
        <v>78</v>
      </c>
      <c r="C54" s="13"/>
      <c r="D54" s="13"/>
      <c r="E54" s="35" t="s">
        <v>180</v>
      </c>
      <c r="F54" s="37"/>
      <c r="G54" s="37"/>
    </row>
    <row r="55" spans="1:7" ht="12.75">
      <c r="A55" s="43">
        <v>2</v>
      </c>
      <c r="B55" s="179">
        <f>CountyName</f>
        <v>0</v>
      </c>
      <c r="C55" s="13"/>
      <c r="D55" s="13"/>
      <c r="E55" s="13"/>
      <c r="F55" s="37"/>
      <c r="G55" s="37"/>
    </row>
    <row r="56" spans="1:7" ht="24" customHeight="1">
      <c r="A56" s="28" t="s">
        <v>31</v>
      </c>
      <c r="B56" s="7" t="s">
        <v>34</v>
      </c>
      <c r="C56" s="59" t="s">
        <v>35</v>
      </c>
      <c r="D56" s="60" t="s">
        <v>36</v>
      </c>
      <c r="E56" s="35" t="s">
        <v>29</v>
      </c>
      <c r="F56" s="37"/>
      <c r="G56" s="37"/>
    </row>
    <row r="57" spans="1:7" ht="12.75">
      <c r="A57" s="13"/>
      <c r="B57" s="61" t="s">
        <v>38</v>
      </c>
      <c r="C57" s="13"/>
      <c r="D57" s="210">
        <f>D50</f>
        <v>0</v>
      </c>
      <c r="E57" s="20"/>
      <c r="F57" s="37"/>
      <c r="G57" s="37"/>
    </row>
    <row r="58" spans="1:7" ht="10.5" customHeight="1">
      <c r="A58" s="41"/>
      <c r="B58" s="180"/>
      <c r="C58" s="43"/>
      <c r="D58" s="44"/>
      <c r="E58" s="41"/>
      <c r="F58" s="37"/>
      <c r="G58" s="37"/>
    </row>
    <row r="59" spans="1:7" ht="10.5" customHeight="1">
      <c r="A59" s="41"/>
      <c r="B59" s="180"/>
      <c r="C59" s="43"/>
      <c r="D59" s="44"/>
      <c r="E59" s="41"/>
      <c r="F59" s="37"/>
      <c r="G59" s="37"/>
    </row>
    <row r="60" spans="1:7" ht="10.5" customHeight="1">
      <c r="A60" s="41"/>
      <c r="B60" s="180"/>
      <c r="C60" s="43"/>
      <c r="D60" s="44"/>
      <c r="E60" s="41"/>
      <c r="F60" s="37"/>
      <c r="G60" s="37"/>
    </row>
    <row r="61" spans="1:7" ht="10.5" customHeight="1">
      <c r="A61" s="41"/>
      <c r="B61" s="180"/>
      <c r="C61" s="43"/>
      <c r="D61" s="44"/>
      <c r="E61" s="41"/>
      <c r="F61" s="37"/>
      <c r="G61" s="37"/>
    </row>
    <row r="62" spans="1:7" ht="10.5" customHeight="1">
      <c r="A62" s="41"/>
      <c r="B62" s="180"/>
      <c r="C62" s="43"/>
      <c r="D62" s="44"/>
      <c r="E62" s="41"/>
      <c r="F62" s="37"/>
      <c r="G62" s="37"/>
    </row>
    <row r="63" spans="1:7" ht="10.5" customHeight="1">
      <c r="A63" s="41"/>
      <c r="B63" s="180"/>
      <c r="C63" s="43"/>
      <c r="D63" s="44"/>
      <c r="E63" s="41"/>
      <c r="F63" s="37"/>
      <c r="G63" s="37"/>
    </row>
    <row r="64" spans="1:7" ht="10.5" customHeight="1">
      <c r="A64" s="41"/>
      <c r="B64" s="180"/>
      <c r="C64" s="43"/>
      <c r="D64" s="44"/>
      <c r="E64" s="41"/>
      <c r="F64" s="37"/>
      <c r="G64" s="37"/>
    </row>
    <row r="65" spans="1:7" ht="10.5" customHeight="1">
      <c r="A65" s="41"/>
      <c r="B65" s="180"/>
      <c r="C65" s="43"/>
      <c r="D65" s="44"/>
      <c r="E65" s="41"/>
      <c r="F65" s="37"/>
      <c r="G65" s="37"/>
    </row>
    <row r="66" spans="1:7" ht="10.5" customHeight="1">
      <c r="A66" s="41"/>
      <c r="B66" s="180"/>
      <c r="C66" s="43"/>
      <c r="D66" s="44"/>
      <c r="E66" s="41"/>
      <c r="F66" s="37"/>
      <c r="G66" s="37"/>
    </row>
    <row r="67" spans="1:7" ht="10.5" customHeight="1">
      <c r="A67" s="41"/>
      <c r="B67" s="180"/>
      <c r="C67" s="43"/>
      <c r="D67" s="44"/>
      <c r="E67" s="41"/>
      <c r="F67" s="37"/>
      <c r="G67" s="37"/>
    </row>
    <row r="68" spans="1:7" ht="10.5" customHeight="1">
      <c r="A68" s="41"/>
      <c r="B68" s="180"/>
      <c r="C68" s="43"/>
      <c r="D68" s="44"/>
      <c r="E68" s="41"/>
      <c r="F68" s="37"/>
      <c r="G68" s="37"/>
    </row>
    <row r="69" spans="1:7" ht="10.5" customHeight="1">
      <c r="A69" s="41"/>
      <c r="B69" s="180"/>
      <c r="C69" s="43"/>
      <c r="D69" s="44"/>
      <c r="E69" s="41"/>
      <c r="F69" s="37"/>
      <c r="G69" s="37"/>
    </row>
    <row r="70" spans="1:7" ht="10.5" customHeight="1">
      <c r="A70" s="41"/>
      <c r="B70" s="180"/>
      <c r="C70" s="43"/>
      <c r="D70" s="44"/>
      <c r="E70" s="41"/>
      <c r="F70" s="37"/>
      <c r="G70" s="37"/>
    </row>
    <row r="71" spans="1:7" ht="10.5" customHeight="1">
      <c r="A71" s="41"/>
      <c r="B71" s="180"/>
      <c r="C71" s="43"/>
      <c r="D71" s="44"/>
      <c r="E71" s="41"/>
      <c r="F71" s="37"/>
      <c r="G71" s="37"/>
    </row>
    <row r="72" spans="1:7" ht="10.5" customHeight="1">
      <c r="A72" s="41"/>
      <c r="B72" s="180"/>
      <c r="C72" s="43"/>
      <c r="D72" s="44"/>
      <c r="E72" s="41"/>
      <c r="F72" s="37"/>
      <c r="G72" s="37"/>
    </row>
    <row r="73" spans="1:7" ht="10.5" customHeight="1">
      <c r="A73" s="41"/>
      <c r="B73" s="180"/>
      <c r="C73" s="43"/>
      <c r="D73" s="44"/>
      <c r="E73" s="41"/>
      <c r="F73" s="37"/>
      <c r="G73" s="37"/>
    </row>
    <row r="74" spans="1:7" ht="10.5" customHeight="1">
      <c r="A74" s="41"/>
      <c r="B74" s="180"/>
      <c r="C74" s="43"/>
      <c r="D74" s="44"/>
      <c r="E74" s="41"/>
      <c r="F74" s="37"/>
      <c r="G74" s="37"/>
    </row>
    <row r="75" spans="1:7" ht="10.5" customHeight="1">
      <c r="A75" s="41"/>
      <c r="B75" s="180"/>
      <c r="C75" s="43"/>
      <c r="D75" s="44"/>
      <c r="E75" s="41"/>
      <c r="F75" s="37"/>
      <c r="G75" s="37"/>
    </row>
    <row r="76" spans="1:7" ht="10.5" customHeight="1">
      <c r="A76" s="41"/>
      <c r="B76" s="180"/>
      <c r="C76" s="43"/>
      <c r="D76" s="44"/>
      <c r="E76" s="41"/>
      <c r="F76" s="37"/>
      <c r="G76" s="37"/>
    </row>
    <row r="77" spans="1:7" ht="10.5" customHeight="1">
      <c r="A77" s="41"/>
      <c r="B77" s="180"/>
      <c r="C77" s="43"/>
      <c r="D77" s="44"/>
      <c r="E77" s="41"/>
      <c r="F77" s="37"/>
      <c r="G77" s="37"/>
    </row>
    <row r="78" spans="1:7" ht="10.5" customHeight="1">
      <c r="A78" s="41"/>
      <c r="B78" s="180"/>
      <c r="C78" s="43"/>
      <c r="D78" s="44"/>
      <c r="E78" s="41"/>
      <c r="F78" s="37"/>
      <c r="G78" s="37"/>
    </row>
    <row r="79" spans="1:7" ht="10.5" customHeight="1">
      <c r="A79" s="41"/>
      <c r="B79" s="180"/>
      <c r="C79" s="43"/>
      <c r="D79" s="44"/>
      <c r="E79" s="41"/>
      <c r="F79" s="37"/>
      <c r="G79" s="37"/>
    </row>
    <row r="80" spans="1:7" ht="10.5" customHeight="1">
      <c r="A80" s="41"/>
      <c r="B80" s="180"/>
      <c r="C80" s="43"/>
      <c r="D80" s="44"/>
      <c r="E80" s="41"/>
      <c r="F80" s="37"/>
      <c r="G80" s="37"/>
    </row>
    <row r="81" spans="1:7" ht="10.5" customHeight="1">
      <c r="A81" s="41"/>
      <c r="B81" s="180"/>
      <c r="C81" s="43"/>
      <c r="D81" s="44"/>
      <c r="E81" s="41"/>
      <c r="F81" s="37"/>
      <c r="G81" s="37"/>
    </row>
    <row r="82" spans="1:7" ht="10.5" customHeight="1">
      <c r="A82" s="41"/>
      <c r="B82" s="180"/>
      <c r="C82" s="43"/>
      <c r="D82" s="44"/>
      <c r="E82" s="41"/>
      <c r="F82" s="37"/>
      <c r="G82" s="37"/>
    </row>
    <row r="83" spans="1:7" ht="10.5" customHeight="1">
      <c r="A83" s="41"/>
      <c r="B83" s="180"/>
      <c r="C83" s="43"/>
      <c r="D83" s="44"/>
      <c r="E83" s="41"/>
      <c r="F83" s="37"/>
      <c r="G83" s="37"/>
    </row>
    <row r="84" spans="1:7" ht="10.5" customHeight="1">
      <c r="A84" s="41"/>
      <c r="B84" s="180"/>
      <c r="C84" s="43"/>
      <c r="D84" s="44"/>
      <c r="E84" s="41"/>
      <c r="F84" s="37"/>
      <c r="G84" s="37"/>
    </row>
    <row r="85" spans="1:7" ht="10.5" customHeight="1">
      <c r="A85" s="41"/>
      <c r="B85" s="180"/>
      <c r="C85" s="43"/>
      <c r="D85" s="44"/>
      <c r="E85" s="41"/>
      <c r="F85" s="37"/>
      <c r="G85" s="37"/>
    </row>
    <row r="86" spans="1:7" ht="10.5" customHeight="1">
      <c r="A86" s="41"/>
      <c r="B86" s="180"/>
      <c r="C86" s="43"/>
      <c r="D86" s="44"/>
      <c r="E86" s="41"/>
      <c r="F86" s="37"/>
      <c r="G86" s="37"/>
    </row>
    <row r="87" spans="1:7" ht="10.5" customHeight="1">
      <c r="A87" s="41"/>
      <c r="B87" s="180"/>
      <c r="C87" s="43"/>
      <c r="D87" s="44"/>
      <c r="E87" s="41"/>
      <c r="F87" s="37"/>
      <c r="G87" s="37"/>
    </row>
    <row r="88" spans="1:7" ht="10.5" customHeight="1">
      <c r="A88" s="41"/>
      <c r="B88" s="180"/>
      <c r="C88" s="43"/>
      <c r="D88" s="44"/>
      <c r="E88" s="41"/>
      <c r="F88" s="37"/>
      <c r="G88" s="37"/>
    </row>
    <row r="89" spans="1:7" ht="10.5" customHeight="1">
      <c r="A89" s="41"/>
      <c r="B89" s="180"/>
      <c r="C89" s="43"/>
      <c r="D89" s="44"/>
      <c r="E89" s="41"/>
      <c r="F89" s="37"/>
      <c r="G89" s="37"/>
    </row>
    <row r="90" spans="1:7" ht="10.5" customHeight="1">
      <c r="A90" s="41"/>
      <c r="B90" s="180"/>
      <c r="C90" s="43"/>
      <c r="D90" s="44"/>
      <c r="E90" s="41"/>
      <c r="F90" s="37"/>
      <c r="G90" s="37"/>
    </row>
    <row r="91" spans="1:7" ht="10.5" customHeight="1">
      <c r="A91" s="41"/>
      <c r="B91" s="180"/>
      <c r="C91" s="43"/>
      <c r="D91" s="44"/>
      <c r="E91" s="41"/>
      <c r="F91" s="37"/>
      <c r="G91" s="37"/>
    </row>
    <row r="92" spans="1:7" ht="10.5" customHeight="1">
      <c r="A92" s="41"/>
      <c r="B92" s="181"/>
      <c r="C92" s="46"/>
      <c r="D92" s="47"/>
      <c r="E92" s="48"/>
      <c r="F92" s="37"/>
      <c r="G92" s="37"/>
    </row>
    <row r="93" spans="1:7" ht="10.5" customHeight="1">
      <c r="A93" s="49"/>
      <c r="B93" s="180"/>
      <c r="C93" s="43"/>
      <c r="D93" s="44"/>
      <c r="E93" s="41"/>
      <c r="F93" s="37"/>
      <c r="G93" s="37"/>
    </row>
    <row r="94" spans="1:7" ht="10.5" customHeight="1">
      <c r="A94" s="41"/>
      <c r="B94" s="182"/>
      <c r="C94" s="51"/>
      <c r="D94" s="52"/>
      <c r="E94" s="53"/>
      <c r="F94" s="37"/>
      <c r="G94" s="37"/>
    </row>
    <row r="95" spans="1:7" ht="10.5" customHeight="1">
      <c r="A95" s="41"/>
      <c r="B95" s="180"/>
      <c r="C95" s="43"/>
      <c r="D95" s="44"/>
      <c r="E95" s="41"/>
      <c r="F95" s="37"/>
      <c r="G95" s="37"/>
    </row>
    <row r="96" spans="1:7" ht="10.5" customHeight="1">
      <c r="A96" s="41"/>
      <c r="B96" s="180"/>
      <c r="C96" s="43"/>
      <c r="D96" s="44"/>
      <c r="E96" s="41"/>
      <c r="F96" s="37"/>
      <c r="G96" s="37"/>
    </row>
    <row r="97" spans="1:7" ht="10.5" customHeight="1">
      <c r="A97" s="41"/>
      <c r="B97" s="180"/>
      <c r="C97" s="43"/>
      <c r="D97" s="44"/>
      <c r="E97" s="41"/>
      <c r="F97" s="37"/>
      <c r="G97" s="37"/>
    </row>
    <row r="98" spans="1:7" ht="10.5" customHeight="1">
      <c r="A98" s="41"/>
      <c r="B98" s="180"/>
      <c r="C98" s="43"/>
      <c r="D98" s="44"/>
      <c r="E98" s="41"/>
      <c r="F98" s="37"/>
      <c r="G98" s="37"/>
    </row>
    <row r="99" spans="1:7" ht="10.5" customHeight="1">
      <c r="A99" s="41"/>
      <c r="B99" s="180"/>
      <c r="C99" s="43"/>
      <c r="D99" s="44"/>
      <c r="E99" s="41"/>
      <c r="F99" s="37"/>
      <c r="G99" s="37"/>
    </row>
    <row r="100" spans="1:7" ht="10.5" customHeight="1">
      <c r="A100" s="41"/>
      <c r="B100" s="180"/>
      <c r="C100" s="43"/>
      <c r="D100" s="44"/>
      <c r="E100" s="41"/>
      <c r="F100" s="37"/>
      <c r="G100" s="37"/>
    </row>
    <row r="101" spans="1:7" ht="10.5" customHeight="1">
      <c r="A101" s="41"/>
      <c r="B101" s="180"/>
      <c r="C101" s="43"/>
      <c r="D101" s="44"/>
      <c r="E101" s="41"/>
      <c r="F101" s="37"/>
      <c r="G101" s="37"/>
    </row>
    <row r="102" spans="1:7" ht="10.5" customHeight="1">
      <c r="A102" s="41"/>
      <c r="B102" s="180"/>
      <c r="C102" s="43"/>
      <c r="D102" s="44"/>
      <c r="E102" s="41"/>
      <c r="F102" s="37"/>
      <c r="G102" s="37"/>
    </row>
    <row r="103" spans="1:7" ht="10.5" customHeight="1">
      <c r="A103" s="41"/>
      <c r="B103" s="180"/>
      <c r="C103" s="43"/>
      <c r="D103" s="44"/>
      <c r="E103" s="41"/>
      <c r="F103" s="37"/>
      <c r="G103" s="37"/>
    </row>
    <row r="104" spans="1:7" ht="10.5" customHeight="1">
      <c r="A104" s="41"/>
      <c r="B104" s="180"/>
      <c r="C104" s="43"/>
      <c r="D104" s="44"/>
      <c r="E104" s="41"/>
      <c r="F104" s="37"/>
      <c r="G104" s="37"/>
    </row>
    <row r="105" spans="1:7" ht="10.5" customHeight="1">
      <c r="A105" s="41"/>
      <c r="B105" s="180"/>
      <c r="C105" s="43"/>
      <c r="D105" s="44"/>
      <c r="E105" s="41"/>
      <c r="F105" s="37"/>
      <c r="G105" s="37"/>
    </row>
    <row r="106" spans="1:7" ht="10.5" customHeight="1">
      <c r="A106" s="41"/>
      <c r="B106" s="180"/>
      <c r="C106" s="43"/>
      <c r="D106" s="44"/>
      <c r="E106" s="41"/>
      <c r="F106" s="37"/>
      <c r="G106" s="37"/>
    </row>
    <row r="107" spans="1:7" ht="10.5" customHeight="1">
      <c r="A107" s="41"/>
      <c r="B107" s="180"/>
      <c r="C107" s="43"/>
      <c r="D107" s="44"/>
      <c r="E107" s="41"/>
      <c r="F107" s="37"/>
      <c r="G107" s="37"/>
    </row>
    <row r="108" spans="1:7" ht="10.5" customHeight="1" thickBot="1">
      <c r="A108" s="48"/>
      <c r="B108" s="181"/>
      <c r="C108" s="46"/>
      <c r="D108" s="47"/>
      <c r="E108" s="48"/>
      <c r="F108" s="37"/>
      <c r="G108" s="37"/>
    </row>
    <row r="109" spans="1:7" ht="13.5" thickBot="1">
      <c r="A109" s="8"/>
      <c r="B109" s="247" t="s">
        <v>93</v>
      </c>
      <c r="C109" s="13"/>
      <c r="D109" s="218">
        <f>SUM(D57:D108)</f>
        <v>0</v>
      </c>
      <c r="E109" s="6"/>
      <c r="F109" s="37"/>
      <c r="G109" s="37"/>
    </row>
    <row r="110" spans="1:7" ht="12.75">
      <c r="A110" s="37"/>
      <c r="B110" s="37"/>
      <c r="C110" s="37"/>
      <c r="D110" s="37"/>
      <c r="E110" s="37"/>
      <c r="F110" s="37"/>
      <c r="G110" s="37"/>
    </row>
    <row r="111" spans="1:7" ht="12.75">
      <c r="A111" s="37"/>
      <c r="B111" s="37"/>
      <c r="C111" s="37"/>
      <c r="D111" s="37"/>
      <c r="E111" s="37"/>
      <c r="F111" s="37"/>
      <c r="G111" s="37"/>
    </row>
    <row r="112" spans="1:7" ht="12.75">
      <c r="A112" s="37"/>
      <c r="B112" s="37"/>
      <c r="C112" s="37"/>
      <c r="D112" s="37"/>
      <c r="E112" s="37"/>
      <c r="F112" s="37"/>
      <c r="G112" s="37"/>
    </row>
    <row r="113" spans="1:7" ht="12.75">
      <c r="A113" s="37"/>
      <c r="B113" s="37"/>
      <c r="C113" s="37"/>
      <c r="D113" s="37"/>
      <c r="E113" s="37"/>
      <c r="F113" s="37"/>
      <c r="G113" s="37"/>
    </row>
    <row r="114" spans="1:7" ht="12.75">
      <c r="A114" s="37"/>
      <c r="B114" s="37"/>
      <c r="C114" s="37"/>
      <c r="D114" s="37"/>
      <c r="E114" s="37"/>
      <c r="F114" s="37"/>
      <c r="G114" s="37"/>
    </row>
    <row r="115" spans="1:7" ht="12.75">
      <c r="A115" s="37"/>
      <c r="B115" s="37"/>
      <c r="C115" s="37"/>
      <c r="D115" s="37"/>
      <c r="E115" s="37"/>
      <c r="F115" s="37"/>
      <c r="G115" s="37"/>
    </row>
    <row r="116" spans="1:7" ht="12.75">
      <c r="A116" s="37"/>
      <c r="B116" s="37"/>
      <c r="C116" s="37"/>
      <c r="D116" s="37"/>
      <c r="E116" s="37"/>
      <c r="F116" s="37"/>
      <c r="G116" s="37"/>
    </row>
    <row r="117" spans="1:7" ht="12.75">
      <c r="A117" s="37"/>
      <c r="B117" s="37"/>
      <c r="C117" s="37"/>
      <c r="D117" s="37"/>
      <c r="E117" s="37"/>
      <c r="F117" s="37"/>
      <c r="G117" s="37"/>
    </row>
    <row r="118" spans="1:7" ht="12.75">
      <c r="A118" s="37"/>
      <c r="B118" s="37"/>
      <c r="C118" s="37"/>
      <c r="D118" s="37"/>
      <c r="E118" s="37"/>
      <c r="F118" s="37"/>
      <c r="G118" s="37"/>
    </row>
    <row r="119" spans="1:7" ht="12.75">
      <c r="A119" s="37"/>
      <c r="B119" s="37"/>
      <c r="C119" s="37"/>
      <c r="D119" s="37"/>
      <c r="E119" s="37"/>
      <c r="F119" s="37"/>
      <c r="G119" s="37"/>
    </row>
    <row r="120" spans="1:7" ht="12.75">
      <c r="A120" s="37"/>
      <c r="B120" s="37"/>
      <c r="C120" s="37"/>
      <c r="D120" s="37"/>
      <c r="E120" s="37"/>
      <c r="F120" s="37"/>
      <c r="G120" s="37"/>
    </row>
  </sheetData>
  <printOptions/>
  <pageMargins left="0.25" right="0.25" top="0.75" bottom="0.75" header="0.25" footer="0.2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19"/>
  <dimension ref="A1:D44"/>
  <sheetViews>
    <sheetView showGridLines="0" showZeros="0" workbookViewId="0" topLeftCell="A1">
      <selection activeCell="B4" sqref="B4"/>
    </sheetView>
  </sheetViews>
  <sheetFormatPr defaultColWidth="9.00390625" defaultRowHeight="12.75"/>
  <cols>
    <col min="1" max="1" width="5.50390625" style="0" customWidth="1"/>
    <col min="2" max="2" width="79.50390625" style="0" customWidth="1"/>
  </cols>
  <sheetData>
    <row r="1" ht="15">
      <c r="B1" s="255" t="s">
        <v>211</v>
      </c>
    </row>
    <row r="2" spans="2:4" ht="48" customHeight="1">
      <c r="B2" s="251" t="s">
        <v>13</v>
      </c>
      <c r="C2" s="251"/>
      <c r="D2" s="251"/>
    </row>
    <row r="4" spans="1:4" ht="12.75">
      <c r="A4" s="252"/>
      <c r="B4" s="253" t="s">
        <v>212</v>
      </c>
      <c r="C4" s="252"/>
      <c r="D4" s="252"/>
    </row>
    <row r="5" spans="1:4" ht="12.75">
      <c r="A5" s="252"/>
      <c r="B5" s="252"/>
      <c r="C5" s="252"/>
      <c r="D5" s="252"/>
    </row>
    <row r="6" spans="1:4" ht="40.5" customHeight="1">
      <c r="A6" s="252"/>
      <c r="B6" s="252" t="s">
        <v>19</v>
      </c>
      <c r="C6" s="252"/>
      <c r="D6" s="252"/>
    </row>
    <row r="7" spans="1:4" ht="12.75">
      <c r="A7" s="252"/>
      <c r="B7" s="252"/>
      <c r="C7" s="252"/>
      <c r="D7" s="252"/>
    </row>
    <row r="8" spans="1:4" ht="12.75">
      <c r="A8" s="252"/>
      <c r="B8" s="253" t="s">
        <v>213</v>
      </c>
      <c r="C8" s="252"/>
      <c r="D8" s="252"/>
    </row>
    <row r="9" spans="1:4" ht="12.75">
      <c r="A9" s="252"/>
      <c r="B9" s="252"/>
      <c r="C9" s="252"/>
      <c r="D9" s="252"/>
    </row>
    <row r="10" spans="1:4" ht="37.5" customHeight="1">
      <c r="A10" s="252"/>
      <c r="B10" s="252" t="s">
        <v>14</v>
      </c>
      <c r="C10" s="252"/>
      <c r="D10" s="252"/>
    </row>
    <row r="11" spans="1:4" ht="12.75">
      <c r="A11" s="252"/>
      <c r="B11" s="252"/>
      <c r="C11" s="252"/>
      <c r="D11" s="252"/>
    </row>
    <row r="12" spans="1:4" ht="63" customHeight="1">
      <c r="A12" s="252"/>
      <c r="B12" s="252" t="s">
        <v>0</v>
      </c>
      <c r="C12" s="252"/>
      <c r="D12" s="252"/>
    </row>
    <row r="13" spans="1:4" ht="12.75">
      <c r="A13" s="252"/>
      <c r="B13" s="252"/>
      <c r="C13" s="252"/>
      <c r="D13" s="252"/>
    </row>
    <row r="14" spans="1:4" ht="12.75">
      <c r="A14" s="252"/>
      <c r="B14" s="253" t="s">
        <v>1</v>
      </c>
      <c r="C14" s="252"/>
      <c r="D14" s="252"/>
    </row>
    <row r="15" spans="1:4" ht="12.75">
      <c r="A15" s="252"/>
      <c r="B15" s="252"/>
      <c r="C15" s="252"/>
      <c r="D15" s="252"/>
    </row>
    <row r="16" spans="1:4" ht="25.5">
      <c r="A16" s="252"/>
      <c r="B16" s="252" t="s">
        <v>5</v>
      </c>
      <c r="C16" s="252"/>
      <c r="D16" s="252"/>
    </row>
    <row r="17" spans="1:4" ht="12.75">
      <c r="A17" s="252"/>
      <c r="B17" s="252"/>
      <c r="C17" s="252"/>
      <c r="D17" s="252"/>
    </row>
    <row r="18" spans="1:4" ht="51" customHeight="1">
      <c r="A18" s="252"/>
      <c r="B18" s="252" t="s">
        <v>4</v>
      </c>
      <c r="C18" s="252"/>
      <c r="D18" s="252"/>
    </row>
    <row r="19" spans="1:4" ht="12.75">
      <c r="A19" s="252"/>
      <c r="B19" s="252"/>
      <c r="C19" s="252"/>
      <c r="D19" s="252"/>
    </row>
    <row r="20" spans="1:4" ht="63.75" customHeight="1">
      <c r="A20" s="252"/>
      <c r="B20" s="252" t="s">
        <v>2</v>
      </c>
      <c r="C20" s="252"/>
      <c r="D20" s="252"/>
    </row>
    <row r="21" spans="1:4" ht="12.75">
      <c r="A21" s="252"/>
      <c r="B21" s="252"/>
      <c r="C21" s="252"/>
      <c r="D21" s="252"/>
    </row>
    <row r="22" spans="1:4" ht="38.25" customHeight="1">
      <c r="A22" s="252"/>
      <c r="B22" s="252" t="s">
        <v>3</v>
      </c>
      <c r="C22" s="252"/>
      <c r="D22" s="252"/>
    </row>
    <row r="23" spans="1:4" ht="12.75">
      <c r="A23" s="252"/>
      <c r="B23" s="252"/>
      <c r="C23" s="252"/>
      <c r="D23" s="252"/>
    </row>
    <row r="24" spans="1:4" ht="52.5" customHeight="1">
      <c r="A24" s="252"/>
      <c r="B24" s="252" t="s">
        <v>214</v>
      </c>
      <c r="C24" s="252"/>
      <c r="D24" s="252"/>
    </row>
    <row r="25" spans="1:4" ht="12.75">
      <c r="A25" s="252"/>
      <c r="B25" s="252"/>
      <c r="C25" s="252"/>
      <c r="D25" s="252"/>
    </row>
    <row r="26" spans="1:4" ht="63.75" customHeight="1">
      <c r="A26" s="252"/>
      <c r="B26" s="252" t="s">
        <v>215</v>
      </c>
      <c r="C26" s="252"/>
      <c r="D26" s="252"/>
    </row>
    <row r="27" spans="1:4" ht="12.75">
      <c r="A27" s="252"/>
      <c r="B27" s="252"/>
      <c r="C27" s="252"/>
      <c r="D27" s="252"/>
    </row>
    <row r="28" spans="1:4" ht="25.5">
      <c r="A28" s="252"/>
      <c r="B28" s="252" t="s">
        <v>12</v>
      </c>
      <c r="C28" s="252"/>
      <c r="D28" s="252"/>
    </row>
    <row r="29" spans="1:4" ht="12.75">
      <c r="A29" s="252"/>
      <c r="B29" s="252"/>
      <c r="C29" s="252"/>
      <c r="D29" s="252"/>
    </row>
    <row r="30" spans="1:4" ht="12.75">
      <c r="A30" s="252"/>
      <c r="B30" s="253" t="s">
        <v>6</v>
      </c>
      <c r="C30" s="252"/>
      <c r="D30" s="252"/>
    </row>
    <row r="31" spans="1:4" ht="12.75">
      <c r="A31" s="252"/>
      <c r="B31" s="252"/>
      <c r="C31" s="252"/>
      <c r="D31" s="252"/>
    </row>
    <row r="32" spans="1:4" ht="37.5" customHeight="1">
      <c r="A32" s="252"/>
      <c r="B32" s="252" t="s">
        <v>7</v>
      </c>
      <c r="C32" s="252"/>
      <c r="D32" s="252"/>
    </row>
    <row r="33" spans="1:4" ht="12.75">
      <c r="A33" s="252"/>
      <c r="B33" s="252"/>
      <c r="C33" s="252"/>
      <c r="D33" s="252"/>
    </row>
    <row r="34" spans="1:4" ht="12.75">
      <c r="A34" s="252"/>
      <c r="B34" s="253" t="s">
        <v>9</v>
      </c>
      <c r="C34" s="252"/>
      <c r="D34" s="252"/>
    </row>
    <row r="35" spans="1:4" ht="12.75">
      <c r="A35" s="252"/>
      <c r="B35" s="252"/>
      <c r="C35" s="252"/>
      <c r="D35" s="252"/>
    </row>
    <row r="36" spans="1:4" ht="40.5" customHeight="1">
      <c r="A36" s="252"/>
      <c r="B36" s="252" t="s">
        <v>8</v>
      </c>
      <c r="C36" s="252"/>
      <c r="D36" s="252"/>
    </row>
    <row r="37" spans="1:4" ht="12.75">
      <c r="A37" s="252"/>
      <c r="B37" s="252"/>
      <c r="C37" s="252"/>
      <c r="D37" s="252"/>
    </row>
    <row r="38" spans="1:4" ht="12.75">
      <c r="A38" s="252"/>
      <c r="B38" s="253" t="s">
        <v>11</v>
      </c>
      <c r="C38" s="252"/>
      <c r="D38" s="252"/>
    </row>
    <row r="39" spans="1:4" ht="12.75">
      <c r="A39" s="252"/>
      <c r="B39" s="252"/>
      <c r="C39" s="252"/>
      <c r="D39" s="252"/>
    </row>
    <row r="40" spans="1:4" ht="51" customHeight="1">
      <c r="A40" s="252"/>
      <c r="B40" s="252" t="s">
        <v>10</v>
      </c>
      <c r="C40" s="252"/>
      <c r="D40" s="252"/>
    </row>
    <row r="41" spans="1:4" ht="12.75">
      <c r="A41" s="252"/>
      <c r="B41" s="252"/>
      <c r="C41" s="252"/>
      <c r="D41" s="252"/>
    </row>
    <row r="42" spans="1:4" ht="12.75">
      <c r="A42" s="252"/>
      <c r="B42" s="256" t="s">
        <v>15</v>
      </c>
      <c r="C42" s="252"/>
      <c r="D42" s="252"/>
    </row>
    <row r="44" spans="2:4" ht="12.75">
      <c r="B44" s="254"/>
      <c r="C44" s="155"/>
      <c r="D44" s="155"/>
    </row>
  </sheetData>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3"/>
  <dimension ref="A1:D39"/>
  <sheetViews>
    <sheetView showGridLines="0" showZeros="0" workbookViewId="0" topLeftCell="A20">
      <selection activeCell="A1" sqref="A1"/>
    </sheetView>
  </sheetViews>
  <sheetFormatPr defaultColWidth="9.00390625" defaultRowHeight="12.75"/>
  <cols>
    <col min="1" max="1" width="2.75390625" style="0" customWidth="1"/>
    <col min="2" max="2" width="70.25390625" style="0" customWidth="1"/>
    <col min="3" max="3" width="11.50390625" style="0" customWidth="1"/>
    <col min="4" max="4" width="8.00390625" style="0" customWidth="1"/>
  </cols>
  <sheetData>
    <row r="1" spans="1:2" ht="15.75">
      <c r="A1" s="155"/>
      <c r="B1" s="156" t="s">
        <v>177</v>
      </c>
    </row>
    <row r="2" spans="2:4" ht="27" customHeight="1">
      <c r="B2" s="257" t="s">
        <v>18</v>
      </c>
      <c r="C2" s="188" t="s">
        <v>199</v>
      </c>
      <c r="D2" s="159"/>
    </row>
    <row r="3" spans="2:4" ht="21.75">
      <c r="B3" s="170" t="s">
        <v>173</v>
      </c>
      <c r="C3" s="159"/>
      <c r="D3" s="159"/>
    </row>
    <row r="4" ht="20.25" customHeight="1">
      <c r="B4" s="157" t="s">
        <v>163</v>
      </c>
    </row>
    <row r="5" ht="51.75" customHeight="1">
      <c r="B5" s="169" t="s">
        <v>16</v>
      </c>
    </row>
    <row r="6" ht="42" customHeight="1">
      <c r="B6" s="169" t="s">
        <v>17</v>
      </c>
    </row>
    <row r="7" ht="11.25" customHeight="1">
      <c r="B7" s="157"/>
    </row>
    <row r="8" spans="2:4" ht="21.75" customHeight="1">
      <c r="B8" s="160" t="s">
        <v>209</v>
      </c>
      <c r="C8" s="167" t="s">
        <v>171</v>
      </c>
      <c r="D8" s="168"/>
    </row>
    <row r="9" spans="2:4" ht="74.25" customHeight="1">
      <c r="B9" s="169" t="s">
        <v>200</v>
      </c>
      <c r="C9" s="167"/>
      <c r="D9" s="168"/>
    </row>
    <row r="10" spans="2:3" ht="12.75">
      <c r="B10" s="162" t="s">
        <v>170</v>
      </c>
      <c r="C10" s="204" t="s">
        <v>201</v>
      </c>
    </row>
    <row r="11" ht="25.5">
      <c r="B11" s="164" t="s">
        <v>164</v>
      </c>
    </row>
    <row r="12" ht="14.25" customHeight="1">
      <c r="B12" s="165" t="s">
        <v>167</v>
      </c>
    </row>
    <row r="13" ht="12.75">
      <c r="B13" s="165" t="s">
        <v>168</v>
      </c>
    </row>
    <row r="14" ht="12.75">
      <c r="B14" s="165" t="s">
        <v>166</v>
      </c>
    </row>
    <row r="15" ht="12.75">
      <c r="B15" s="165"/>
    </row>
    <row r="16" ht="38.25">
      <c r="B16" s="164" t="s">
        <v>165</v>
      </c>
    </row>
    <row r="17" ht="12.75">
      <c r="B17" s="165" t="s">
        <v>202</v>
      </c>
    </row>
    <row r="18" ht="12.75">
      <c r="B18" s="165" t="s">
        <v>203</v>
      </c>
    </row>
    <row r="19" ht="12.75">
      <c r="B19" s="165" t="s">
        <v>204</v>
      </c>
    </row>
    <row r="20" ht="12.75">
      <c r="B20" s="164"/>
    </row>
    <row r="21" ht="38.25">
      <c r="B21" s="164" t="s">
        <v>205</v>
      </c>
    </row>
    <row r="22" ht="12.75">
      <c r="B22" s="165" t="s">
        <v>207</v>
      </c>
    </row>
    <row r="23" ht="12.75">
      <c r="B23" s="165" t="s">
        <v>206</v>
      </c>
    </row>
    <row r="24" ht="25.5">
      <c r="B24" s="166" t="s">
        <v>208</v>
      </c>
    </row>
    <row r="25" ht="12.75">
      <c r="B25" s="158"/>
    </row>
    <row r="26" ht="12.75">
      <c r="B26" s="163" t="s">
        <v>172</v>
      </c>
    </row>
    <row r="27" ht="12.75">
      <c r="B27" s="165" t="s">
        <v>128</v>
      </c>
    </row>
    <row r="28" ht="12.75">
      <c r="B28" s="165" t="s">
        <v>131</v>
      </c>
    </row>
    <row r="29" ht="12.75">
      <c r="B29" s="165" t="s">
        <v>139</v>
      </c>
    </row>
    <row r="30" ht="12.75">
      <c r="B30" s="161"/>
    </row>
    <row r="31" ht="37.5" customHeight="1">
      <c r="B31" s="164" t="s">
        <v>169</v>
      </c>
    </row>
    <row r="32" ht="12.75">
      <c r="B32" s="166" t="s">
        <v>117</v>
      </c>
    </row>
    <row r="33" ht="12.75">
      <c r="B33" s="166" t="s">
        <v>132</v>
      </c>
    </row>
    <row r="34" ht="12.75">
      <c r="B34" s="166" t="s">
        <v>142</v>
      </c>
    </row>
    <row r="35" ht="12.75">
      <c r="B35" s="155"/>
    </row>
    <row r="36" ht="12.75">
      <c r="B36" s="163" t="s">
        <v>176</v>
      </c>
    </row>
    <row r="39" ht="25.5">
      <c r="B39" s="250" t="s">
        <v>210</v>
      </c>
    </row>
  </sheetData>
  <hyperlinks>
    <hyperlink ref="C2" r:id="rId1" display="mailto:cafrman@cafrman.com"/>
  </hyperlink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13"/>
  <dimension ref="A1:H26"/>
  <sheetViews>
    <sheetView showGridLines="0" workbookViewId="0" topLeftCell="A1">
      <selection activeCell="A1" sqref="A1"/>
    </sheetView>
  </sheetViews>
  <sheetFormatPr defaultColWidth="9.00390625" defaultRowHeight="12.75"/>
  <cols>
    <col min="2" max="2" width="23.50390625" style="0" customWidth="1"/>
    <col min="3" max="3" width="30.875" style="0" customWidth="1"/>
    <col min="5" max="5" width="10.00390625" style="0" customWidth="1"/>
  </cols>
  <sheetData>
    <row r="1" spans="1:8" ht="12.75">
      <c r="A1" s="94" t="s">
        <v>111</v>
      </c>
      <c r="B1" s="94"/>
      <c r="C1" s="94"/>
      <c r="D1" s="95" t="s">
        <v>130</v>
      </c>
      <c r="E1" s="94"/>
      <c r="F1" s="94"/>
      <c r="G1" s="77"/>
      <c r="H1" s="77"/>
    </row>
    <row r="2" spans="1:8" ht="12.75">
      <c r="A2" s="65"/>
      <c r="B2" s="65"/>
      <c r="C2" s="65"/>
      <c r="D2" s="2" t="s">
        <v>119</v>
      </c>
      <c r="E2" s="2" t="s">
        <v>120</v>
      </c>
      <c r="F2" s="2" t="s">
        <v>121</v>
      </c>
      <c r="G2" s="77"/>
      <c r="H2" s="77"/>
    </row>
    <row r="3" spans="1:8" ht="12.75">
      <c r="A3" s="65" t="s">
        <v>112</v>
      </c>
      <c r="B3" s="65" t="s">
        <v>113</v>
      </c>
      <c r="C3" s="65" t="s">
        <v>115</v>
      </c>
      <c r="D3" s="15"/>
      <c r="E3" s="15"/>
      <c r="F3" s="15"/>
      <c r="G3" s="77"/>
      <c r="H3" s="77"/>
    </row>
    <row r="4" spans="1:8" ht="12.75">
      <c r="A4" s="65"/>
      <c r="B4" s="65" t="s">
        <v>114</v>
      </c>
      <c r="C4" s="65" t="s">
        <v>116</v>
      </c>
      <c r="D4" s="15"/>
      <c r="E4" s="15"/>
      <c r="F4" s="15"/>
      <c r="G4" s="77"/>
      <c r="H4" s="77"/>
    </row>
    <row r="5" spans="1:8" ht="12.75">
      <c r="A5" s="65"/>
      <c r="B5" s="65" t="s">
        <v>128</v>
      </c>
      <c r="C5" s="65" t="s">
        <v>129</v>
      </c>
      <c r="D5" s="120"/>
      <c r="E5" s="120" t="s">
        <v>122</v>
      </c>
      <c r="F5" s="120"/>
      <c r="G5" s="77"/>
      <c r="H5" s="77"/>
    </row>
    <row r="6" spans="1:8" ht="12.75">
      <c r="A6" s="65"/>
      <c r="B6" s="65" t="s">
        <v>117</v>
      </c>
      <c r="C6" s="65" t="s">
        <v>118</v>
      </c>
      <c r="D6" s="120"/>
      <c r="E6" s="120" t="s">
        <v>122</v>
      </c>
      <c r="F6" s="120"/>
      <c r="G6" s="77"/>
      <c r="H6" s="77"/>
    </row>
    <row r="7" spans="1:8" ht="12.75">
      <c r="A7" s="65"/>
      <c r="B7" s="65" t="s">
        <v>126</v>
      </c>
      <c r="C7" s="65" t="s">
        <v>127</v>
      </c>
      <c r="D7" s="15"/>
      <c r="E7" s="15"/>
      <c r="F7" s="15"/>
      <c r="G7" s="77"/>
      <c r="H7" s="77"/>
    </row>
    <row r="8" spans="1:8" ht="12.75">
      <c r="A8" s="65"/>
      <c r="B8" s="65" t="s">
        <v>87</v>
      </c>
      <c r="C8" s="65" t="s">
        <v>127</v>
      </c>
      <c r="D8" s="15"/>
      <c r="E8" s="15"/>
      <c r="F8" s="15"/>
      <c r="G8" s="77"/>
      <c r="H8" s="77"/>
    </row>
    <row r="9" spans="1:8" ht="12.75">
      <c r="A9" s="65"/>
      <c r="B9" s="65"/>
      <c r="C9" s="65"/>
      <c r="D9" s="2"/>
      <c r="E9" s="2"/>
      <c r="F9" s="2"/>
      <c r="G9" s="77"/>
      <c r="H9" s="77"/>
    </row>
    <row r="10" spans="1:8" ht="12.75">
      <c r="A10" s="65" t="s">
        <v>123</v>
      </c>
      <c r="B10" s="65" t="s">
        <v>124</v>
      </c>
      <c r="C10" s="65" t="s">
        <v>115</v>
      </c>
      <c r="D10" s="15"/>
      <c r="E10" s="15"/>
      <c r="F10" s="15"/>
      <c r="G10" s="77"/>
      <c r="H10" s="77"/>
    </row>
    <row r="11" spans="1:8" ht="12.75">
      <c r="A11" s="65"/>
      <c r="B11" s="65" t="s">
        <v>125</v>
      </c>
      <c r="C11" s="65" t="s">
        <v>116</v>
      </c>
      <c r="D11" s="15"/>
      <c r="E11" s="15"/>
      <c r="F11" s="15"/>
      <c r="G11" s="77"/>
      <c r="H11" s="77"/>
    </row>
    <row r="12" spans="1:8" ht="12.75">
      <c r="A12" s="65"/>
      <c r="B12" s="65" t="s">
        <v>131</v>
      </c>
      <c r="C12" s="65" t="s">
        <v>129</v>
      </c>
      <c r="D12" s="120"/>
      <c r="E12" s="120" t="s">
        <v>122</v>
      </c>
      <c r="F12" s="120"/>
      <c r="G12" s="77"/>
      <c r="H12" s="77"/>
    </row>
    <row r="13" spans="1:8" ht="12.75">
      <c r="A13" s="65"/>
      <c r="B13" s="65" t="s">
        <v>132</v>
      </c>
      <c r="C13" s="65" t="s">
        <v>133</v>
      </c>
      <c r="D13" s="120"/>
      <c r="E13" s="120" t="s">
        <v>122</v>
      </c>
      <c r="F13" s="120"/>
      <c r="G13" s="77"/>
      <c r="H13" s="77"/>
    </row>
    <row r="14" spans="1:8" ht="12.75">
      <c r="A14" s="65"/>
      <c r="B14" s="65" t="s">
        <v>134</v>
      </c>
      <c r="C14" s="65" t="s">
        <v>127</v>
      </c>
      <c r="D14" s="15"/>
      <c r="E14" s="15" t="s">
        <v>122</v>
      </c>
      <c r="F14" s="15"/>
      <c r="G14" s="77"/>
      <c r="H14" s="77"/>
    </row>
    <row r="15" spans="1:8" ht="12.75">
      <c r="A15" s="65"/>
      <c r="B15" s="65" t="s">
        <v>135</v>
      </c>
      <c r="C15" s="65" t="s">
        <v>127</v>
      </c>
      <c r="D15" s="15"/>
      <c r="E15" s="15"/>
      <c r="F15" s="15"/>
      <c r="G15" s="77"/>
      <c r="H15" s="77"/>
    </row>
    <row r="16" spans="1:8" ht="12.75">
      <c r="A16" s="65"/>
      <c r="B16" s="65"/>
      <c r="C16" s="65"/>
      <c r="D16" s="2"/>
      <c r="E16" s="2"/>
      <c r="F16" s="2"/>
      <c r="G16" s="77"/>
      <c r="H16" s="77"/>
    </row>
    <row r="17" spans="1:8" ht="12.75">
      <c r="A17" s="65" t="s">
        <v>136</v>
      </c>
      <c r="B17" s="65" t="s">
        <v>137</v>
      </c>
      <c r="C17" s="65" t="s">
        <v>115</v>
      </c>
      <c r="D17" s="15"/>
      <c r="E17" s="15"/>
      <c r="F17" s="15"/>
      <c r="G17" s="77"/>
      <c r="H17" s="77"/>
    </row>
    <row r="18" spans="1:8" ht="12.75">
      <c r="A18" s="65"/>
      <c r="B18" s="65" t="s">
        <v>138</v>
      </c>
      <c r="C18" s="65" t="s">
        <v>116</v>
      </c>
      <c r="D18" s="15"/>
      <c r="E18" s="15"/>
      <c r="F18" s="15"/>
      <c r="G18" s="77"/>
      <c r="H18" s="77"/>
    </row>
    <row r="19" spans="1:8" ht="12.75">
      <c r="A19" s="65"/>
      <c r="B19" s="65" t="s">
        <v>139</v>
      </c>
      <c r="C19" s="65" t="s">
        <v>129</v>
      </c>
      <c r="D19" s="120"/>
      <c r="E19" s="120" t="s">
        <v>122</v>
      </c>
      <c r="F19" s="120"/>
      <c r="G19" s="77"/>
      <c r="H19" s="77"/>
    </row>
    <row r="20" spans="1:8" ht="12.75">
      <c r="A20" s="65"/>
      <c r="B20" s="65" t="s">
        <v>142</v>
      </c>
      <c r="C20" s="65" t="s">
        <v>145</v>
      </c>
      <c r="D20" s="120"/>
      <c r="E20" s="120" t="s">
        <v>122</v>
      </c>
      <c r="F20" s="120"/>
      <c r="G20" s="77"/>
      <c r="H20" s="77"/>
    </row>
    <row r="21" spans="1:8" ht="12.75">
      <c r="A21" s="65"/>
      <c r="B21" s="65" t="s">
        <v>143</v>
      </c>
      <c r="C21" s="65" t="s">
        <v>127</v>
      </c>
      <c r="D21" s="15"/>
      <c r="E21" s="15"/>
      <c r="F21" s="15"/>
      <c r="G21" s="77"/>
      <c r="H21" s="77"/>
    </row>
    <row r="22" spans="1:8" ht="12.75">
      <c r="A22" s="65"/>
      <c r="B22" s="65" t="s">
        <v>144</v>
      </c>
      <c r="C22" s="65" t="s">
        <v>127</v>
      </c>
      <c r="D22" s="15"/>
      <c r="E22" s="15"/>
      <c r="F22" s="15"/>
      <c r="G22" s="77"/>
      <c r="H22" s="77"/>
    </row>
    <row r="23" spans="1:8" ht="12.75">
      <c r="A23" s="65"/>
      <c r="B23" s="65"/>
      <c r="C23" s="65"/>
      <c r="D23" s="2"/>
      <c r="E23" s="2"/>
      <c r="F23" s="2"/>
      <c r="G23" s="77"/>
      <c r="H23" s="77"/>
    </row>
    <row r="24" spans="1:8" ht="12.75">
      <c r="A24" s="65"/>
      <c r="B24" s="65" t="s">
        <v>140</v>
      </c>
      <c r="C24" s="65" t="s">
        <v>141</v>
      </c>
      <c r="D24" s="120"/>
      <c r="E24" s="171" t="s">
        <v>122</v>
      </c>
      <c r="F24" s="120"/>
      <c r="G24" s="77"/>
      <c r="H24" s="77"/>
    </row>
    <row r="25" spans="1:8" ht="12.75">
      <c r="A25" s="77"/>
      <c r="B25" s="77"/>
      <c r="C25" s="77"/>
      <c r="D25" s="77"/>
      <c r="E25" s="77"/>
      <c r="F25" s="77"/>
      <c r="G25" s="77"/>
      <c r="H25" s="77"/>
    </row>
    <row r="26" spans="1:8" ht="12.75">
      <c r="A26" s="77"/>
      <c r="B26" s="77"/>
      <c r="C26" s="77"/>
      <c r="D26" s="77"/>
      <c r="E26" s="77"/>
      <c r="F26" s="77"/>
      <c r="G26" s="77"/>
      <c r="H26" s="77"/>
    </row>
  </sheetData>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1"/>
  <dimension ref="A1:H34"/>
  <sheetViews>
    <sheetView showFormulas="1" showGridLines="0" showZeros="0" workbookViewId="0" topLeftCell="C1">
      <selection activeCell="C22" sqref="C22"/>
    </sheetView>
  </sheetViews>
  <sheetFormatPr defaultColWidth="9.00390625" defaultRowHeight="12.75"/>
  <cols>
    <col min="1" max="1" width="4.25390625" style="0" customWidth="1"/>
    <col min="2" max="2" width="20.875" style="0" customWidth="1"/>
    <col min="3" max="3" width="21.50390625" style="0" customWidth="1"/>
    <col min="4" max="4" width="21.25390625" style="0" customWidth="1"/>
    <col min="5" max="5" width="15.625" style="0" customWidth="1"/>
  </cols>
  <sheetData>
    <row r="1" spans="1:8" ht="12.75">
      <c r="A1" s="2" t="s">
        <v>25</v>
      </c>
      <c r="B1" s="2" t="s">
        <v>78</v>
      </c>
      <c r="C1" s="85"/>
      <c r="D1" s="85"/>
      <c r="E1" s="35" t="s">
        <v>60</v>
      </c>
      <c r="F1" s="77"/>
      <c r="G1" s="77"/>
      <c r="H1" s="77"/>
    </row>
    <row r="2" spans="1:8" ht="12.75">
      <c r="A2" s="73" t="s">
        <v>61</v>
      </c>
      <c r="B2" s="121">
        <f>CityName</f>
        <v>0</v>
      </c>
      <c r="C2" s="205"/>
      <c r="D2" s="84"/>
      <c r="E2" s="63"/>
      <c r="F2" s="77"/>
      <c r="G2" s="77"/>
      <c r="H2" s="77"/>
    </row>
    <row r="3" spans="1:8" ht="12.75">
      <c r="A3" s="12"/>
      <c r="B3" s="65" t="s">
        <v>40</v>
      </c>
      <c r="C3" s="22"/>
      <c r="D3" s="23"/>
      <c r="E3" s="63"/>
      <c r="F3" s="77"/>
      <c r="G3" s="77"/>
      <c r="H3" s="77"/>
    </row>
    <row r="4" spans="1:8" ht="22.5" customHeight="1">
      <c r="A4" s="24" t="s">
        <v>31</v>
      </c>
      <c r="B4" s="2" t="s">
        <v>41</v>
      </c>
      <c r="C4" s="35" t="s">
        <v>42</v>
      </c>
      <c r="D4" s="24" t="s">
        <v>43</v>
      </c>
      <c r="E4" s="24" t="s">
        <v>44</v>
      </c>
      <c r="F4" s="77"/>
      <c r="G4" s="77"/>
      <c r="H4" s="77"/>
    </row>
    <row r="5" spans="1:8" ht="10.5" customHeight="1">
      <c r="A5" s="41"/>
      <c r="B5" s="42"/>
      <c r="C5" s="64"/>
      <c r="D5" s="70"/>
      <c r="E5" s="125">
        <f aca="true" t="shared" si="0" ref="E5:E12">IF(D5&gt;0,1-D5,0)</f>
        <v>0</v>
      </c>
      <c r="F5" s="77"/>
      <c r="G5" s="77"/>
      <c r="H5" s="77"/>
    </row>
    <row r="6" spans="1:8" ht="10.5" customHeight="1">
      <c r="A6" s="41"/>
      <c r="B6" s="42"/>
      <c r="C6" s="64"/>
      <c r="D6" s="70"/>
      <c r="E6" s="125">
        <f t="shared" si="0"/>
        <v>0</v>
      </c>
      <c r="F6" s="77"/>
      <c r="G6" s="77"/>
      <c r="H6" s="77"/>
    </row>
    <row r="7" spans="1:8" ht="10.5" customHeight="1">
      <c r="A7" s="41"/>
      <c r="B7" s="42"/>
      <c r="C7" s="64"/>
      <c r="D7" s="70"/>
      <c r="E7" s="125">
        <f t="shared" si="0"/>
        <v>0</v>
      </c>
      <c r="F7" s="77"/>
      <c r="G7" s="77"/>
      <c r="H7" s="77"/>
    </row>
    <row r="8" spans="1:8" ht="10.5" customHeight="1">
      <c r="A8" s="41"/>
      <c r="B8" s="42"/>
      <c r="C8" s="64"/>
      <c r="D8" s="70"/>
      <c r="E8" s="125">
        <f t="shared" si="0"/>
        <v>0</v>
      </c>
      <c r="F8" s="77"/>
      <c r="G8" s="77"/>
      <c r="H8" s="77"/>
    </row>
    <row r="9" spans="1:8" ht="10.5" customHeight="1">
      <c r="A9" s="41"/>
      <c r="B9" s="42"/>
      <c r="C9" s="64"/>
      <c r="D9" s="70"/>
      <c r="E9" s="125">
        <f t="shared" si="0"/>
        <v>0</v>
      </c>
      <c r="F9" s="77"/>
      <c r="G9" s="77"/>
      <c r="H9" s="77"/>
    </row>
    <row r="10" spans="1:8" ht="10.5" customHeight="1">
      <c r="A10" s="41"/>
      <c r="B10" s="42"/>
      <c r="C10" s="64"/>
      <c r="D10" s="70"/>
      <c r="E10" s="125">
        <f t="shared" si="0"/>
        <v>0</v>
      </c>
      <c r="F10" s="77"/>
      <c r="G10" s="77"/>
      <c r="H10" s="77"/>
    </row>
    <row r="11" spans="1:8" ht="10.5" customHeight="1">
      <c r="A11" s="41"/>
      <c r="B11" s="42"/>
      <c r="C11" s="64"/>
      <c r="D11" s="70"/>
      <c r="E11" s="125">
        <f t="shared" si="0"/>
        <v>0</v>
      </c>
      <c r="F11" s="77"/>
      <c r="G11" s="77"/>
      <c r="H11" s="77"/>
    </row>
    <row r="12" spans="1:8" ht="10.5" customHeight="1">
      <c r="A12" s="41"/>
      <c r="B12" s="42"/>
      <c r="C12" s="64"/>
      <c r="D12" s="70"/>
      <c r="E12" s="125">
        <f t="shared" si="0"/>
        <v>0</v>
      </c>
      <c r="F12" s="77"/>
      <c r="G12" s="77"/>
      <c r="H12" s="77"/>
    </row>
    <row r="13" spans="1:8" ht="21" customHeight="1">
      <c r="A13" s="16"/>
      <c r="B13" s="65" t="s">
        <v>45</v>
      </c>
      <c r="C13" s="24" t="s">
        <v>46</v>
      </c>
      <c r="D13" s="68" t="s">
        <v>47</v>
      </c>
      <c r="E13" s="25"/>
      <c r="F13" s="77"/>
      <c r="G13" s="77"/>
      <c r="H13" s="77"/>
    </row>
    <row r="14" spans="1:8" ht="10.5" customHeight="1">
      <c r="A14" s="66"/>
      <c r="B14" s="126">
        <f>B5</f>
        <v>0</v>
      </c>
      <c r="C14" s="127">
        <f>IF(D5&gt;0,C5*D5,0)</f>
        <v>0</v>
      </c>
      <c r="D14" s="127">
        <f>IF(E5&gt;0,C5*E5,0)</f>
        <v>0</v>
      </c>
      <c r="E14" s="26"/>
      <c r="F14" s="77"/>
      <c r="G14" s="77"/>
      <c r="H14" s="77"/>
    </row>
    <row r="15" spans="1:8" ht="10.5" customHeight="1">
      <c r="A15" s="66"/>
      <c r="B15" s="126">
        <f aca="true" t="shared" si="1" ref="B15:B21">B6</f>
        <v>0</v>
      </c>
      <c r="C15" s="127">
        <f aca="true" t="shared" si="2" ref="C15:C21">IF(AND(D6&gt;0,E6&gt;0),C6*(D6/(D6+E6)),0)</f>
        <v>0</v>
      </c>
      <c r="D15" s="127">
        <f aca="true" t="shared" si="3" ref="D15:D21">IF(AND(D6&gt;0,E6&gt;0),C6*(E6/(D6+E6)),0)</f>
        <v>0</v>
      </c>
      <c r="E15" s="26"/>
      <c r="F15" s="77"/>
      <c r="G15" s="77"/>
      <c r="H15" s="77"/>
    </row>
    <row r="16" spans="1:8" ht="10.5" customHeight="1">
      <c r="A16" s="67"/>
      <c r="B16" s="126">
        <f t="shared" si="1"/>
        <v>0</v>
      </c>
      <c r="C16" s="127">
        <f t="shared" si="2"/>
        <v>0</v>
      </c>
      <c r="D16" s="127">
        <f t="shared" si="3"/>
        <v>0</v>
      </c>
      <c r="E16" s="26"/>
      <c r="F16" s="77"/>
      <c r="G16" s="77"/>
      <c r="H16" s="77"/>
    </row>
    <row r="17" spans="1:8" ht="10.5" customHeight="1">
      <c r="A17" s="66"/>
      <c r="B17" s="126">
        <f t="shared" si="1"/>
        <v>0</v>
      </c>
      <c r="C17" s="127">
        <f t="shared" si="2"/>
        <v>0</v>
      </c>
      <c r="D17" s="127">
        <f t="shared" si="3"/>
        <v>0</v>
      </c>
      <c r="E17" s="26"/>
      <c r="F17" s="77"/>
      <c r="G17" s="77"/>
      <c r="H17" s="77"/>
    </row>
    <row r="18" spans="1:8" ht="10.5" customHeight="1">
      <c r="A18" s="66"/>
      <c r="B18" s="126">
        <f t="shared" si="1"/>
        <v>0</v>
      </c>
      <c r="C18" s="127">
        <f t="shared" si="2"/>
        <v>0</v>
      </c>
      <c r="D18" s="127">
        <f t="shared" si="3"/>
        <v>0</v>
      </c>
      <c r="E18" s="26"/>
      <c r="F18" s="77"/>
      <c r="G18" s="77"/>
      <c r="H18" s="77"/>
    </row>
    <row r="19" spans="1:8" ht="10.5" customHeight="1">
      <c r="A19" s="66"/>
      <c r="B19" s="126">
        <f t="shared" si="1"/>
        <v>0</v>
      </c>
      <c r="C19" s="127">
        <f t="shared" si="2"/>
        <v>0</v>
      </c>
      <c r="D19" s="127">
        <f t="shared" si="3"/>
        <v>0</v>
      </c>
      <c r="E19" s="26"/>
      <c r="F19" s="77"/>
      <c r="G19" s="77"/>
      <c r="H19" s="77"/>
    </row>
    <row r="20" spans="1:8" ht="10.5" customHeight="1">
      <c r="A20" s="66"/>
      <c r="B20" s="126">
        <f t="shared" si="1"/>
        <v>0</v>
      </c>
      <c r="C20" s="127">
        <f t="shared" si="2"/>
        <v>0</v>
      </c>
      <c r="D20" s="127">
        <f t="shared" si="3"/>
        <v>0</v>
      </c>
      <c r="E20" s="26"/>
      <c r="F20" s="77"/>
      <c r="G20" s="77"/>
      <c r="H20" s="77"/>
    </row>
    <row r="21" spans="1:8" ht="10.5" customHeight="1">
      <c r="A21" s="66"/>
      <c r="B21" s="126">
        <f t="shared" si="1"/>
        <v>0</v>
      </c>
      <c r="C21" s="127">
        <f t="shared" si="2"/>
        <v>0</v>
      </c>
      <c r="D21" s="127">
        <f t="shared" si="3"/>
        <v>0</v>
      </c>
      <c r="E21" s="26"/>
      <c r="F21" s="77"/>
      <c r="G21" s="77"/>
      <c r="H21" s="77"/>
    </row>
    <row r="22" spans="1:8" ht="10.5" customHeight="1">
      <c r="A22" s="66"/>
      <c r="B22" s="69" t="s">
        <v>58</v>
      </c>
      <c r="C22" s="102">
        <f>SUM(C14:C21)</f>
        <v>0</v>
      </c>
      <c r="D22" s="102">
        <f>SUM(D14:D21)</f>
        <v>0</v>
      </c>
      <c r="E22" s="26"/>
      <c r="F22" s="77"/>
      <c r="G22" s="77"/>
      <c r="H22" s="77"/>
    </row>
    <row r="23" spans="1:8" ht="33" customHeight="1">
      <c r="A23" s="16"/>
      <c r="B23" s="2" t="s">
        <v>48</v>
      </c>
      <c r="C23" s="24" t="s">
        <v>146</v>
      </c>
      <c r="D23" s="68" t="s">
        <v>49</v>
      </c>
      <c r="E23" s="24" t="s">
        <v>50</v>
      </c>
      <c r="F23" s="77"/>
      <c r="G23" s="77"/>
      <c r="H23" s="77"/>
    </row>
    <row r="24" spans="1:8" ht="10.5" customHeight="1">
      <c r="A24" s="66"/>
      <c r="B24" s="126">
        <f>B5</f>
        <v>0</v>
      </c>
      <c r="C24" s="64"/>
      <c r="D24" s="127">
        <f>IF(AND(C14&gt;0,C24&gt;0),C14/C24,0)</f>
        <v>0</v>
      </c>
      <c r="E24" s="127">
        <f aca="true" t="shared" si="4" ref="E24:E31">IF(AND(C14&gt;0,C24&gt;0),D14/C24,0)</f>
        <v>0</v>
      </c>
      <c r="F24" s="77"/>
      <c r="G24" s="77"/>
      <c r="H24" s="77"/>
    </row>
    <row r="25" spans="1:8" ht="10.5" customHeight="1">
      <c r="A25" s="66"/>
      <c r="B25" s="126">
        <f aca="true" t="shared" si="5" ref="B25:B31">B6</f>
        <v>0</v>
      </c>
      <c r="C25" s="64"/>
      <c r="D25" s="127">
        <f aca="true" t="shared" si="6" ref="D25:D31">IF(AND(C15&gt;0,C25&gt;0),C15/C25,0)</f>
        <v>0</v>
      </c>
      <c r="E25" s="127">
        <f t="shared" si="4"/>
        <v>0</v>
      </c>
      <c r="F25" s="77"/>
      <c r="G25" s="77"/>
      <c r="H25" s="77"/>
    </row>
    <row r="26" spans="1:8" ht="10.5" customHeight="1">
      <c r="A26" s="66"/>
      <c r="B26" s="126">
        <f t="shared" si="5"/>
        <v>0</v>
      </c>
      <c r="C26" s="64"/>
      <c r="D26" s="127">
        <f t="shared" si="6"/>
        <v>0</v>
      </c>
      <c r="E26" s="127">
        <f t="shared" si="4"/>
        <v>0</v>
      </c>
      <c r="F26" s="77"/>
      <c r="G26" s="77"/>
      <c r="H26" s="77"/>
    </row>
    <row r="27" spans="1:8" ht="10.5" customHeight="1">
      <c r="A27" s="66"/>
      <c r="B27" s="126">
        <f t="shared" si="5"/>
        <v>0</v>
      </c>
      <c r="C27" s="64"/>
      <c r="D27" s="127">
        <f t="shared" si="6"/>
        <v>0</v>
      </c>
      <c r="E27" s="127">
        <f t="shared" si="4"/>
        <v>0</v>
      </c>
      <c r="F27" s="77"/>
      <c r="G27" s="77"/>
      <c r="H27" s="77"/>
    </row>
    <row r="28" spans="1:8" ht="10.5" customHeight="1">
      <c r="A28" s="66"/>
      <c r="B28" s="126">
        <f t="shared" si="5"/>
        <v>0</v>
      </c>
      <c r="C28" s="64"/>
      <c r="D28" s="127">
        <f t="shared" si="6"/>
        <v>0</v>
      </c>
      <c r="E28" s="127">
        <f t="shared" si="4"/>
        <v>0</v>
      </c>
      <c r="F28" s="77"/>
      <c r="G28" s="77"/>
      <c r="H28" s="77"/>
    </row>
    <row r="29" spans="1:8" ht="10.5" customHeight="1">
      <c r="A29" s="66"/>
      <c r="B29" s="126">
        <f t="shared" si="5"/>
        <v>0</v>
      </c>
      <c r="C29" s="64"/>
      <c r="D29" s="127">
        <f t="shared" si="6"/>
        <v>0</v>
      </c>
      <c r="E29" s="127">
        <f t="shared" si="4"/>
        <v>0</v>
      </c>
      <c r="F29" s="77"/>
      <c r="G29" s="77"/>
      <c r="H29" s="77"/>
    </row>
    <row r="30" spans="1:8" ht="10.5" customHeight="1">
      <c r="A30" s="66"/>
      <c r="B30" s="126">
        <f t="shared" si="5"/>
        <v>0</v>
      </c>
      <c r="C30" s="64"/>
      <c r="D30" s="127">
        <f t="shared" si="6"/>
        <v>0</v>
      </c>
      <c r="E30" s="127">
        <f t="shared" si="4"/>
        <v>0</v>
      </c>
      <c r="F30" s="77"/>
      <c r="G30" s="77"/>
      <c r="H30" s="77"/>
    </row>
    <row r="31" spans="1:8" ht="10.5" customHeight="1">
      <c r="A31" s="66"/>
      <c r="B31" s="126">
        <f t="shared" si="5"/>
        <v>0</v>
      </c>
      <c r="C31" s="64"/>
      <c r="D31" s="127">
        <f t="shared" si="6"/>
        <v>0</v>
      </c>
      <c r="E31" s="127">
        <f t="shared" si="4"/>
        <v>0</v>
      </c>
      <c r="F31" s="77"/>
      <c r="G31" s="77"/>
      <c r="H31" s="77"/>
    </row>
    <row r="32" spans="1:8" ht="12.75">
      <c r="A32" s="77"/>
      <c r="B32" s="77"/>
      <c r="C32" s="77"/>
      <c r="D32" s="77"/>
      <c r="E32" s="77"/>
      <c r="F32" s="77"/>
      <c r="G32" s="77"/>
      <c r="H32" s="77"/>
    </row>
    <row r="33" spans="1:8" ht="12.75">
      <c r="A33" s="77"/>
      <c r="B33" s="77"/>
      <c r="C33" s="77"/>
      <c r="D33" s="77"/>
      <c r="E33" s="77"/>
      <c r="F33" s="77"/>
      <c r="G33" s="77"/>
      <c r="H33" s="77"/>
    </row>
    <row r="34" spans="1:8" ht="12.75">
      <c r="A34" s="77"/>
      <c r="B34" s="77"/>
      <c r="C34" s="77"/>
      <c r="D34" s="77"/>
      <c r="E34" s="77"/>
      <c r="F34" s="77"/>
      <c r="G34" s="77"/>
      <c r="H34" s="77"/>
    </row>
  </sheetData>
  <printOptions/>
  <pageMargins left="0.75" right="0.75" top="1" bottom="1" header="0.5" footer="0.5"/>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11"/>
  <dimension ref="A1:G29"/>
  <sheetViews>
    <sheetView showFormulas="1" showGridLines="0" showZeros="0" workbookViewId="0" topLeftCell="A1">
      <selection activeCell="D4" sqref="D4"/>
    </sheetView>
  </sheetViews>
  <sheetFormatPr defaultColWidth="9.00390625" defaultRowHeight="12.75"/>
  <cols>
    <col min="1" max="1" width="3.625" style="0" customWidth="1"/>
    <col min="2" max="2" width="20.875" style="0" customWidth="1"/>
    <col min="3" max="3" width="3.375" style="0" customWidth="1"/>
    <col min="4" max="4" width="10.125" style="0" customWidth="1"/>
    <col min="5" max="5" width="3.50390625" style="0" customWidth="1"/>
  </cols>
  <sheetData>
    <row r="1" spans="1:7" ht="12.75">
      <c r="A1" s="2" t="s">
        <v>25</v>
      </c>
      <c r="B1" s="2" t="s">
        <v>78</v>
      </c>
      <c r="C1" s="63"/>
      <c r="D1" s="35" t="s">
        <v>104</v>
      </c>
      <c r="E1" s="1"/>
      <c r="F1" s="77"/>
      <c r="G1" s="77"/>
    </row>
    <row r="2" spans="1:7" ht="12.75">
      <c r="A2" s="135" t="s">
        <v>61</v>
      </c>
      <c r="B2" s="120">
        <f>CityName</f>
        <v>0</v>
      </c>
      <c r="C2" s="63"/>
      <c r="D2" s="123" t="s">
        <v>110</v>
      </c>
      <c r="E2" s="13"/>
      <c r="F2" s="77"/>
      <c r="G2" s="77"/>
    </row>
    <row r="3" spans="1:7" ht="15">
      <c r="A3" s="28"/>
      <c r="B3" s="87" t="s">
        <v>92</v>
      </c>
      <c r="C3" s="1"/>
      <c r="D3" s="36" t="s">
        <v>30</v>
      </c>
      <c r="E3" s="35" t="s">
        <v>29</v>
      </c>
      <c r="F3" s="77"/>
      <c r="G3" s="77"/>
    </row>
    <row r="4" spans="1:7" ht="12.75">
      <c r="A4" s="135"/>
      <c r="B4" s="136" t="s">
        <v>105</v>
      </c>
      <c r="C4" s="137"/>
      <c r="D4" s="138">
        <v>0</v>
      </c>
      <c r="E4" s="27"/>
      <c r="F4" s="77"/>
      <c r="G4" s="77"/>
    </row>
    <row r="5" spans="1:7" ht="12.75">
      <c r="A5" s="135"/>
      <c r="B5" s="136" t="s">
        <v>106</v>
      </c>
      <c r="C5" s="137"/>
      <c r="D5" s="139"/>
      <c r="E5" s="27"/>
      <c r="F5" s="77"/>
      <c r="G5" s="77"/>
    </row>
    <row r="6" spans="1:7" ht="12.75">
      <c r="A6" s="135"/>
      <c r="B6" s="136" t="s">
        <v>107</v>
      </c>
      <c r="C6" s="137"/>
      <c r="D6" s="139"/>
      <c r="E6" s="27"/>
      <c r="F6" s="77"/>
      <c r="G6" s="77"/>
    </row>
    <row r="7" spans="1:7" ht="12.75">
      <c r="A7" s="27"/>
      <c r="B7" s="55"/>
      <c r="C7" s="54"/>
      <c r="D7" s="31"/>
      <c r="E7" s="27"/>
      <c r="F7" s="77"/>
      <c r="G7" s="77"/>
    </row>
    <row r="8" spans="1:7" ht="12.75">
      <c r="A8" s="27"/>
      <c r="B8" s="55"/>
      <c r="C8" s="54"/>
      <c r="D8" s="31"/>
      <c r="E8" s="27"/>
      <c r="F8" s="77"/>
      <c r="G8" s="77"/>
    </row>
    <row r="9" spans="1:7" ht="12.75">
      <c r="A9" s="27"/>
      <c r="B9" s="55"/>
      <c r="C9" s="54"/>
      <c r="D9" s="31"/>
      <c r="E9" s="27"/>
      <c r="F9" s="77"/>
      <c r="G9" s="77"/>
    </row>
    <row r="10" spans="1:7" ht="12.75">
      <c r="A10" s="27"/>
      <c r="B10" s="55"/>
      <c r="C10" s="54"/>
      <c r="D10" s="31"/>
      <c r="E10" s="27"/>
      <c r="F10" s="77"/>
      <c r="G10" s="77"/>
    </row>
    <row r="11" spans="1:7" ht="12.75">
      <c r="A11" s="27"/>
      <c r="B11" s="55"/>
      <c r="C11" s="54"/>
      <c r="D11" s="31"/>
      <c r="E11" s="27"/>
      <c r="F11" s="77"/>
      <c r="G11" s="77"/>
    </row>
    <row r="12" spans="1:7" ht="12.75">
      <c r="A12" s="27"/>
      <c r="B12" s="55"/>
      <c r="C12" s="54"/>
      <c r="D12" s="31"/>
      <c r="E12" s="27"/>
      <c r="F12" s="77"/>
      <c r="G12" s="77"/>
    </row>
    <row r="13" spans="1:7" ht="13.5" thickBot="1">
      <c r="A13" s="89"/>
      <c r="B13" s="56"/>
      <c r="C13" s="57"/>
      <c r="D13" s="32"/>
      <c r="E13" s="58"/>
      <c r="F13" s="77"/>
      <c r="G13" s="77"/>
    </row>
    <row r="14" spans="1:7" ht="13.5" thickBot="1">
      <c r="A14" s="17"/>
      <c r="B14" s="91" t="s">
        <v>93</v>
      </c>
      <c r="C14" s="5"/>
      <c r="D14" s="216">
        <f>SUM(D4:D13)</f>
        <v>0</v>
      </c>
      <c r="E14" s="88"/>
      <c r="F14" s="77"/>
      <c r="G14" s="77"/>
    </row>
    <row r="15" spans="1:7" ht="12.75">
      <c r="A15" s="90"/>
      <c r="B15" s="90"/>
      <c r="C15" s="90"/>
      <c r="D15" s="123" t="s">
        <v>110</v>
      </c>
      <c r="E15" s="16"/>
      <c r="F15" s="77"/>
      <c r="G15" s="77"/>
    </row>
    <row r="16" spans="1:7" ht="15">
      <c r="A16" s="16"/>
      <c r="B16" s="38" t="s">
        <v>94</v>
      </c>
      <c r="C16" s="39"/>
      <c r="D16" s="40" t="s">
        <v>30</v>
      </c>
      <c r="E16" s="35" t="s">
        <v>29</v>
      </c>
      <c r="F16" s="77"/>
      <c r="G16" s="77"/>
    </row>
    <row r="17" spans="1:7" ht="12.75">
      <c r="A17" s="135"/>
      <c r="B17" s="136" t="s">
        <v>95</v>
      </c>
      <c r="C17" s="137"/>
      <c r="D17" s="138">
        <f>D14</f>
        <v>0</v>
      </c>
      <c r="E17" s="41"/>
      <c r="F17" s="77"/>
      <c r="G17" s="77"/>
    </row>
    <row r="18" spans="1:7" ht="12.75">
      <c r="A18" s="135"/>
      <c r="B18" s="137" t="s">
        <v>96</v>
      </c>
      <c r="C18" s="137"/>
      <c r="D18" s="138"/>
      <c r="E18" s="41"/>
      <c r="F18" s="77"/>
      <c r="G18" s="77"/>
    </row>
    <row r="19" spans="1:7" ht="12.75">
      <c r="A19" s="135"/>
      <c r="B19" s="136" t="s">
        <v>108</v>
      </c>
      <c r="C19" s="137"/>
      <c r="D19" s="138"/>
      <c r="E19" s="41"/>
      <c r="F19" s="77"/>
      <c r="G19" s="77"/>
    </row>
    <row r="20" spans="1:7" ht="12.75">
      <c r="A20" s="135"/>
      <c r="B20" s="136" t="s">
        <v>106</v>
      </c>
      <c r="C20" s="137"/>
      <c r="D20" s="44"/>
      <c r="E20" s="41"/>
      <c r="F20" s="77"/>
      <c r="G20" s="77"/>
    </row>
    <row r="21" spans="1:7" ht="12.75">
      <c r="A21" s="135"/>
      <c r="B21" s="136" t="s">
        <v>107</v>
      </c>
      <c r="C21" s="137"/>
      <c r="D21" s="44"/>
      <c r="E21" s="41"/>
      <c r="F21" s="77"/>
      <c r="G21" s="77"/>
    </row>
    <row r="22" spans="1:7" ht="12.75">
      <c r="A22" s="41"/>
      <c r="B22" s="42"/>
      <c r="C22" s="43"/>
      <c r="D22" s="44"/>
      <c r="E22" s="41"/>
      <c r="F22" s="77"/>
      <c r="G22" s="77"/>
    </row>
    <row r="23" spans="1:7" ht="12.75">
      <c r="A23" s="41"/>
      <c r="B23" s="42"/>
      <c r="C23" s="43"/>
      <c r="D23" s="44"/>
      <c r="E23" s="41"/>
      <c r="F23" s="77"/>
      <c r="G23" s="77"/>
    </row>
    <row r="24" spans="1:7" ht="12.75">
      <c r="A24" s="41"/>
      <c r="B24" s="42"/>
      <c r="C24" s="43"/>
      <c r="D24" s="44"/>
      <c r="E24" s="41"/>
      <c r="F24" s="77"/>
      <c r="G24" s="77"/>
    </row>
    <row r="25" spans="1:7" ht="12.75">
      <c r="A25" s="41"/>
      <c r="B25" s="42"/>
      <c r="C25" s="43"/>
      <c r="D25" s="44"/>
      <c r="E25" s="41"/>
      <c r="F25" s="77"/>
      <c r="G25" s="77"/>
    </row>
    <row r="26" spans="1:7" ht="12.75">
      <c r="A26" s="41"/>
      <c r="B26" s="42"/>
      <c r="C26" s="43"/>
      <c r="D26" s="44"/>
      <c r="E26" s="41"/>
      <c r="F26" s="77"/>
      <c r="G26" s="77"/>
    </row>
    <row r="27" spans="1:7" ht="13.5" thickBot="1">
      <c r="A27" s="41"/>
      <c r="B27" s="42"/>
      <c r="C27" s="43"/>
      <c r="D27" s="44"/>
      <c r="E27" s="41"/>
      <c r="F27" s="77"/>
      <c r="G27" s="77"/>
    </row>
    <row r="28" spans="1:7" ht="13.5" thickBot="1">
      <c r="A28" s="17"/>
      <c r="B28" s="9" t="s">
        <v>192</v>
      </c>
      <c r="C28" s="11"/>
      <c r="D28" s="206">
        <f>SUM(D17:D27)</f>
        <v>0</v>
      </c>
      <c r="E28" s="41"/>
      <c r="F28" s="77"/>
      <c r="G28" s="77"/>
    </row>
    <row r="29" spans="1:7" ht="13.5" thickBot="1">
      <c r="A29" s="17"/>
      <c r="B29" s="9" t="s">
        <v>98</v>
      </c>
      <c r="C29" s="11"/>
      <c r="D29" s="206">
        <f>D28*2</f>
        <v>0</v>
      </c>
      <c r="E29" s="41"/>
      <c r="F29" s="77"/>
      <c r="G29" s="77"/>
    </row>
  </sheetData>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sheetPr codeName="Sheet12"/>
  <dimension ref="A1:G29"/>
  <sheetViews>
    <sheetView showFormulas="1" showGridLines="0" showZeros="0" workbookViewId="0" topLeftCell="B1">
      <selection activeCell="B11" sqref="B11"/>
    </sheetView>
  </sheetViews>
  <sheetFormatPr defaultColWidth="9.00390625" defaultRowHeight="12.75"/>
  <cols>
    <col min="1" max="1" width="2.125" style="0" customWidth="1"/>
    <col min="2" max="2" width="25.625" style="0" customWidth="1"/>
    <col min="3" max="3" width="3.25390625" style="0" customWidth="1"/>
    <col min="4" max="4" width="14.625" style="0" customWidth="1"/>
    <col min="5" max="5" width="4.125" style="0" customWidth="1"/>
  </cols>
  <sheetData>
    <row r="1" spans="1:7" ht="12.75">
      <c r="A1" s="2" t="s">
        <v>25</v>
      </c>
      <c r="B1" s="2" t="s">
        <v>78</v>
      </c>
      <c r="C1" s="63"/>
      <c r="D1" s="35" t="s">
        <v>99</v>
      </c>
      <c r="E1" s="1"/>
      <c r="F1" s="77"/>
      <c r="G1" s="77"/>
    </row>
    <row r="2" spans="1:7" ht="12.75">
      <c r="A2" s="73" t="s">
        <v>52</v>
      </c>
      <c r="B2" s="120">
        <f>CountyName</f>
        <v>0</v>
      </c>
      <c r="C2" s="63"/>
      <c r="D2" s="123" t="s">
        <v>110</v>
      </c>
      <c r="E2" s="13"/>
      <c r="F2" s="77"/>
      <c r="G2" s="77"/>
    </row>
    <row r="3" spans="1:7" ht="15">
      <c r="A3" s="28"/>
      <c r="B3" s="87" t="s">
        <v>92</v>
      </c>
      <c r="C3" s="1"/>
      <c r="D3" s="36" t="s">
        <v>30</v>
      </c>
      <c r="E3" s="35" t="s">
        <v>29</v>
      </c>
      <c r="F3" s="77"/>
      <c r="G3" s="77"/>
    </row>
    <row r="4" spans="1:7" ht="12.75">
      <c r="A4" s="135"/>
      <c r="B4" s="136" t="s">
        <v>100</v>
      </c>
      <c r="C4" s="137"/>
      <c r="D4" s="138">
        <v>0</v>
      </c>
      <c r="E4" s="27"/>
      <c r="F4" s="77"/>
      <c r="G4" s="77"/>
    </row>
    <row r="5" spans="1:7" ht="12.75">
      <c r="A5" s="135"/>
      <c r="B5" s="136" t="s">
        <v>101</v>
      </c>
      <c r="C5" s="137"/>
      <c r="D5" s="139">
        <f>TotalCountyOtherCAFR1Surpluses</f>
        <v>0</v>
      </c>
      <c r="E5" s="27"/>
      <c r="F5" s="77"/>
      <c r="G5" s="77"/>
    </row>
    <row r="6" spans="1:7" ht="12.75">
      <c r="A6" s="135"/>
      <c r="B6" s="136" t="s">
        <v>102</v>
      </c>
      <c r="C6" s="137"/>
      <c r="D6" s="139">
        <f>TotalCountyOtherCAFR2Surpluses</f>
        <v>0</v>
      </c>
      <c r="E6" s="27"/>
      <c r="F6" s="77"/>
      <c r="G6" s="77"/>
    </row>
    <row r="7" spans="1:7" ht="12.75">
      <c r="A7" s="27"/>
      <c r="B7" s="55"/>
      <c r="C7" s="54"/>
      <c r="D7" s="31"/>
      <c r="E7" s="27"/>
      <c r="F7" s="77"/>
      <c r="G7" s="77"/>
    </row>
    <row r="8" spans="1:7" ht="12.75">
      <c r="A8" s="27"/>
      <c r="B8" s="55"/>
      <c r="C8" s="54"/>
      <c r="D8" s="31"/>
      <c r="E8" s="27"/>
      <c r="F8" s="77"/>
      <c r="G8" s="77"/>
    </row>
    <row r="9" spans="1:7" ht="12.75">
      <c r="A9" s="27"/>
      <c r="B9" s="55"/>
      <c r="C9" s="54"/>
      <c r="D9" s="31"/>
      <c r="E9" s="27"/>
      <c r="F9" s="77"/>
      <c r="G9" s="77"/>
    </row>
    <row r="10" spans="1:7" ht="12.75">
      <c r="A10" s="27"/>
      <c r="B10" s="55"/>
      <c r="C10" s="54"/>
      <c r="D10" s="31"/>
      <c r="E10" s="27"/>
      <c r="F10" s="77"/>
      <c r="G10" s="77"/>
    </row>
    <row r="11" spans="1:7" ht="12.75">
      <c r="A11" s="27"/>
      <c r="B11" s="55"/>
      <c r="C11" s="54"/>
      <c r="D11" s="31"/>
      <c r="E11" s="27"/>
      <c r="F11" s="77"/>
      <c r="G11" s="77"/>
    </row>
    <row r="12" spans="1:7" ht="12.75">
      <c r="A12" s="27"/>
      <c r="B12" s="55"/>
      <c r="C12" s="54"/>
      <c r="D12" s="31"/>
      <c r="E12" s="27"/>
      <c r="F12" s="77"/>
      <c r="G12" s="77"/>
    </row>
    <row r="13" spans="1:7" ht="13.5" thickBot="1">
      <c r="A13" s="89"/>
      <c r="B13" s="56"/>
      <c r="C13" s="57"/>
      <c r="D13" s="32"/>
      <c r="E13" s="58"/>
      <c r="F13" s="77"/>
      <c r="G13" s="77"/>
    </row>
    <row r="14" spans="1:7" ht="13.5" thickBot="1">
      <c r="A14" s="17"/>
      <c r="B14" s="91" t="s">
        <v>93</v>
      </c>
      <c r="C14" s="5"/>
      <c r="D14" s="216">
        <f>SUM(D4:D13)</f>
        <v>0</v>
      </c>
      <c r="E14" s="88"/>
      <c r="F14" s="77"/>
      <c r="G14" s="77"/>
    </row>
    <row r="15" spans="1:7" ht="12.75">
      <c r="A15" s="90"/>
      <c r="B15" s="90"/>
      <c r="C15" s="90"/>
      <c r="D15" s="123" t="s">
        <v>110</v>
      </c>
      <c r="E15" s="16"/>
      <c r="F15" s="77"/>
      <c r="G15" s="77"/>
    </row>
    <row r="16" spans="1:7" ht="15">
      <c r="A16" s="16"/>
      <c r="B16" s="38" t="s">
        <v>94</v>
      </c>
      <c r="C16" s="39"/>
      <c r="D16" s="40" t="s">
        <v>30</v>
      </c>
      <c r="E16" s="35" t="s">
        <v>29</v>
      </c>
      <c r="F16" s="77"/>
      <c r="G16" s="77"/>
    </row>
    <row r="17" spans="1:7" ht="12.75">
      <c r="A17" s="135"/>
      <c r="B17" s="136" t="s">
        <v>95</v>
      </c>
      <c r="C17" s="137"/>
      <c r="D17" s="138">
        <f>D14</f>
        <v>0</v>
      </c>
      <c r="E17" s="41"/>
      <c r="F17" s="77"/>
      <c r="G17" s="77"/>
    </row>
    <row r="18" spans="1:7" ht="12.75">
      <c r="A18" s="135"/>
      <c r="B18" s="141" t="s">
        <v>96</v>
      </c>
      <c r="C18" s="137"/>
      <c r="D18" s="138"/>
      <c r="E18" s="41"/>
      <c r="F18" s="77"/>
      <c r="G18" s="77"/>
    </row>
    <row r="19" spans="1:7" ht="12.75">
      <c r="A19" s="135"/>
      <c r="B19" s="136" t="s">
        <v>103</v>
      </c>
      <c r="C19" s="137"/>
      <c r="D19" s="138"/>
      <c r="E19" s="41"/>
      <c r="F19" s="77"/>
      <c r="G19" s="77"/>
    </row>
    <row r="20" spans="1:7" ht="12.75">
      <c r="A20" s="135"/>
      <c r="B20" s="136" t="s">
        <v>101</v>
      </c>
      <c r="C20" s="137"/>
      <c r="D20" s="44"/>
      <c r="E20" s="41"/>
      <c r="F20" s="77"/>
      <c r="G20" s="77"/>
    </row>
    <row r="21" spans="1:7" ht="12.75">
      <c r="A21" s="135"/>
      <c r="B21" s="136" t="s">
        <v>102</v>
      </c>
      <c r="C21" s="137"/>
      <c r="D21" s="44"/>
      <c r="E21" s="41"/>
      <c r="F21" s="77"/>
      <c r="G21" s="77"/>
    </row>
    <row r="22" spans="1:7" ht="12.75">
      <c r="A22" s="41"/>
      <c r="B22" s="42"/>
      <c r="C22" s="43"/>
      <c r="D22" s="44"/>
      <c r="E22" s="41"/>
      <c r="F22" s="77"/>
      <c r="G22" s="77"/>
    </row>
    <row r="23" spans="1:7" ht="12.75">
      <c r="A23" s="41"/>
      <c r="B23" s="42"/>
      <c r="C23" s="43"/>
      <c r="D23" s="44"/>
      <c r="E23" s="41"/>
      <c r="F23" s="77"/>
      <c r="G23" s="77"/>
    </row>
    <row r="24" spans="1:7" ht="12.75">
      <c r="A24" s="41"/>
      <c r="B24" s="42"/>
      <c r="C24" s="43"/>
      <c r="D24" s="44"/>
      <c r="E24" s="41"/>
      <c r="F24" s="77"/>
      <c r="G24" s="77"/>
    </row>
    <row r="25" spans="1:7" ht="12.75">
      <c r="A25" s="41"/>
      <c r="B25" s="42"/>
      <c r="C25" s="43"/>
      <c r="D25" s="44"/>
      <c r="E25" s="41"/>
      <c r="F25" s="77"/>
      <c r="G25" s="77"/>
    </row>
    <row r="26" spans="1:7" ht="12.75">
      <c r="A26" s="41"/>
      <c r="B26" s="42"/>
      <c r="C26" s="43"/>
      <c r="D26" s="44"/>
      <c r="E26" s="41"/>
      <c r="F26" s="77"/>
      <c r="G26" s="77"/>
    </row>
    <row r="27" spans="1:7" ht="13.5" thickBot="1">
      <c r="A27" s="41"/>
      <c r="B27" s="42"/>
      <c r="C27" s="43"/>
      <c r="D27" s="44"/>
      <c r="E27" s="41"/>
      <c r="F27" s="77"/>
      <c r="G27" s="77"/>
    </row>
    <row r="28" spans="1:7" ht="13.5" thickBot="1">
      <c r="A28" s="17"/>
      <c r="B28" s="9" t="s">
        <v>192</v>
      </c>
      <c r="C28" s="11"/>
      <c r="D28" s="206">
        <f>SUM(D17:D27)</f>
        <v>0</v>
      </c>
      <c r="E28" s="41"/>
      <c r="F28" s="77"/>
      <c r="G28" s="77"/>
    </row>
    <row r="29" spans="1:7" ht="13.5" thickBot="1">
      <c r="A29" s="17"/>
      <c r="B29" s="9" t="s">
        <v>98</v>
      </c>
      <c r="C29" s="11"/>
      <c r="D29" s="206">
        <f>D28*2</f>
        <v>0</v>
      </c>
      <c r="E29" s="41"/>
      <c r="F29" s="77"/>
      <c r="G29" s="77"/>
    </row>
  </sheetData>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2"/>
  <dimension ref="A1:J29"/>
  <sheetViews>
    <sheetView showFormulas="1" showGridLines="0" showZeros="0" workbookViewId="0" topLeftCell="B1">
      <selection activeCell="D12" sqref="D12"/>
    </sheetView>
  </sheetViews>
  <sheetFormatPr defaultColWidth="9.00390625" defaultRowHeight="12.75"/>
  <cols>
    <col min="1" max="1" width="3.375" style="0" customWidth="1"/>
    <col min="2" max="2" width="25.625" style="0" customWidth="1"/>
    <col min="3" max="3" width="1.625" style="0" customWidth="1"/>
    <col min="4" max="4" width="14.25390625" style="0" customWidth="1"/>
    <col min="5" max="5" width="6.875" style="0" customWidth="1"/>
  </cols>
  <sheetData>
    <row r="1" spans="1:7" ht="12.75">
      <c r="A1" s="2" t="s">
        <v>25</v>
      </c>
      <c r="B1" s="2" t="s">
        <v>78</v>
      </c>
      <c r="C1" s="63"/>
      <c r="D1" s="35" t="s">
        <v>91</v>
      </c>
      <c r="E1" s="1"/>
      <c r="F1" s="77"/>
      <c r="G1" s="77"/>
    </row>
    <row r="2" spans="1:7" ht="12.75">
      <c r="A2" s="73" t="s">
        <v>51</v>
      </c>
      <c r="B2" s="120">
        <f>StateName</f>
        <v>0</v>
      </c>
      <c r="C2" s="63"/>
      <c r="D2" s="123" t="s">
        <v>110</v>
      </c>
      <c r="E2" s="13"/>
      <c r="F2" s="77"/>
      <c r="G2" s="77"/>
    </row>
    <row r="3" spans="1:7" ht="15">
      <c r="A3" s="28"/>
      <c r="B3" s="87" t="s">
        <v>92</v>
      </c>
      <c r="C3" s="1"/>
      <c r="D3" s="36" t="s">
        <v>109</v>
      </c>
      <c r="E3" s="35" t="s">
        <v>29</v>
      </c>
      <c r="F3" s="77"/>
      <c r="G3" s="77"/>
    </row>
    <row r="4" spans="1:7" ht="12.75">
      <c r="A4" s="135"/>
      <c r="B4" s="136" t="s">
        <v>88</v>
      </c>
      <c r="C4" s="137"/>
      <c r="D4" s="138">
        <v>0</v>
      </c>
      <c r="E4" s="27"/>
      <c r="F4" s="77"/>
      <c r="G4" s="77"/>
    </row>
    <row r="5" spans="1:7" ht="12.75">
      <c r="A5" s="135"/>
      <c r="B5" s="136" t="s">
        <v>89</v>
      </c>
      <c r="C5" s="137"/>
      <c r="D5" s="139">
        <f>TotalStateOtherCAFR1</f>
        <v>0</v>
      </c>
      <c r="E5" s="27"/>
      <c r="F5" s="77"/>
      <c r="G5" s="77"/>
    </row>
    <row r="6" spans="1:7" ht="12.75">
      <c r="A6" s="135"/>
      <c r="B6" s="136" t="s">
        <v>90</v>
      </c>
      <c r="C6" s="137"/>
      <c r="D6" s="139">
        <f>TotalStateOtherCAFR2</f>
        <v>0</v>
      </c>
      <c r="E6" s="27"/>
      <c r="F6" s="77"/>
      <c r="G6" s="77"/>
    </row>
    <row r="7" spans="1:10" ht="12.75">
      <c r="A7" s="27"/>
      <c r="B7" s="55"/>
      <c r="C7" s="54"/>
      <c r="D7" s="31"/>
      <c r="E7" s="27"/>
      <c r="F7" s="77"/>
      <c r="G7" s="77"/>
      <c r="J7">
        <f>130000000000/281000000</f>
        <v>462.6334519572954</v>
      </c>
    </row>
    <row r="8" spans="1:7" ht="12.75">
      <c r="A8" s="27"/>
      <c r="B8" s="55"/>
      <c r="C8" s="54"/>
      <c r="D8" s="31"/>
      <c r="E8" s="27"/>
      <c r="F8" s="77"/>
      <c r="G8" s="77"/>
    </row>
    <row r="9" spans="1:7" ht="12.75">
      <c r="A9" s="27"/>
      <c r="B9" s="55"/>
      <c r="C9" s="54"/>
      <c r="D9" s="31"/>
      <c r="E9" s="27"/>
      <c r="F9" s="77"/>
      <c r="G9" s="77"/>
    </row>
    <row r="10" spans="1:7" ht="12.75">
      <c r="A10" s="27"/>
      <c r="B10" s="55"/>
      <c r="C10" s="54"/>
      <c r="D10" s="31"/>
      <c r="E10" s="27"/>
      <c r="F10" s="77"/>
      <c r="G10" s="77"/>
    </row>
    <row r="11" spans="1:7" ht="12.75">
      <c r="A11" s="27"/>
      <c r="B11" s="55"/>
      <c r="C11" s="54"/>
      <c r="D11" s="31"/>
      <c r="E11" s="27"/>
      <c r="F11" s="77"/>
      <c r="G11" s="77"/>
    </row>
    <row r="12" spans="1:7" ht="12.75">
      <c r="A12" s="27"/>
      <c r="B12" s="55"/>
      <c r="C12" s="54"/>
      <c r="D12" s="31"/>
      <c r="E12" s="27"/>
      <c r="F12" s="77"/>
      <c r="G12" s="77"/>
    </row>
    <row r="13" spans="1:7" ht="13.5" thickBot="1">
      <c r="A13" s="89"/>
      <c r="B13" s="56"/>
      <c r="C13" s="57"/>
      <c r="D13" s="32"/>
      <c r="E13" s="58"/>
      <c r="F13" s="77"/>
      <c r="G13" s="77"/>
    </row>
    <row r="14" spans="1:7" ht="13.5" thickBot="1">
      <c r="A14" s="17"/>
      <c r="B14" s="91" t="s">
        <v>93</v>
      </c>
      <c r="C14" s="5"/>
      <c r="D14" s="140">
        <f>SUM(D4:D13)</f>
        <v>0</v>
      </c>
      <c r="E14" s="88"/>
      <c r="F14" s="77"/>
      <c r="G14" s="77"/>
    </row>
    <row r="15" spans="1:7" ht="12.75">
      <c r="A15" s="90"/>
      <c r="B15" s="90"/>
      <c r="C15" s="90"/>
      <c r="D15" s="248" t="s">
        <v>110</v>
      </c>
      <c r="E15" s="16"/>
      <c r="F15" s="77"/>
      <c r="G15" s="77"/>
    </row>
    <row r="16" spans="1:7" ht="17.25" customHeight="1">
      <c r="A16" s="16"/>
      <c r="B16" s="38" t="s">
        <v>94</v>
      </c>
      <c r="C16" s="39"/>
      <c r="D16" s="40" t="s">
        <v>30</v>
      </c>
      <c r="E16" s="35" t="s">
        <v>29</v>
      </c>
      <c r="F16" s="77"/>
      <c r="G16" s="77"/>
    </row>
    <row r="17" spans="1:7" ht="12.75">
      <c r="A17" s="135"/>
      <c r="B17" s="136" t="s">
        <v>95</v>
      </c>
      <c r="C17" s="137"/>
      <c r="D17" s="138">
        <f>D14</f>
        <v>0</v>
      </c>
      <c r="E17" s="41"/>
      <c r="F17" s="77"/>
      <c r="G17" s="77"/>
    </row>
    <row r="18" spans="1:7" ht="12.75">
      <c r="A18" s="135"/>
      <c r="B18" s="141" t="s">
        <v>96</v>
      </c>
      <c r="C18" s="137"/>
      <c r="D18" s="138"/>
      <c r="E18" s="41"/>
      <c r="F18" s="77"/>
      <c r="G18" s="77"/>
    </row>
    <row r="19" spans="1:7" ht="12.75">
      <c r="A19" s="135"/>
      <c r="B19" s="136" t="s">
        <v>97</v>
      </c>
      <c r="C19" s="137"/>
      <c r="D19" s="138"/>
      <c r="E19" s="41"/>
      <c r="F19" s="77"/>
      <c r="G19" s="77"/>
    </row>
    <row r="20" spans="1:7" ht="12.75">
      <c r="A20" s="135"/>
      <c r="B20" s="136" t="s">
        <v>89</v>
      </c>
      <c r="C20" s="137"/>
      <c r="D20" s="44"/>
      <c r="E20" s="41"/>
      <c r="F20" s="77"/>
      <c r="G20" s="77"/>
    </row>
    <row r="21" spans="1:7" ht="12.75">
      <c r="A21" s="135"/>
      <c r="B21" s="136" t="s">
        <v>90</v>
      </c>
      <c r="C21" s="137"/>
      <c r="D21" s="44"/>
      <c r="E21" s="41"/>
      <c r="F21" s="77"/>
      <c r="G21" s="77"/>
    </row>
    <row r="22" spans="1:7" ht="12.75">
      <c r="A22" s="41"/>
      <c r="B22" s="42"/>
      <c r="C22" s="43"/>
      <c r="D22" s="44"/>
      <c r="E22" s="41"/>
      <c r="F22" s="77"/>
      <c r="G22" s="77"/>
    </row>
    <row r="23" spans="1:7" ht="12.75">
      <c r="A23" s="41"/>
      <c r="B23" s="42"/>
      <c r="C23" s="43"/>
      <c r="D23" s="44"/>
      <c r="E23" s="41"/>
      <c r="F23" s="77"/>
      <c r="G23" s="77"/>
    </row>
    <row r="24" spans="1:7" ht="12.75">
      <c r="A24" s="41"/>
      <c r="B24" s="42"/>
      <c r="C24" s="43"/>
      <c r="D24" s="44"/>
      <c r="E24" s="41"/>
      <c r="F24" s="77"/>
      <c r="G24" s="77"/>
    </row>
    <row r="25" spans="1:7" ht="12.75">
      <c r="A25" s="41"/>
      <c r="B25" s="42"/>
      <c r="C25" s="43"/>
      <c r="D25" s="44"/>
      <c r="E25" s="41"/>
      <c r="F25" s="77"/>
      <c r="G25" s="77"/>
    </row>
    <row r="26" spans="1:7" ht="12.75">
      <c r="A26" s="41"/>
      <c r="B26" s="42"/>
      <c r="C26" s="43"/>
      <c r="D26" s="44"/>
      <c r="E26" s="41"/>
      <c r="F26" s="77"/>
      <c r="G26" s="77"/>
    </row>
    <row r="27" spans="1:7" ht="13.5" thickBot="1">
      <c r="A27" s="41"/>
      <c r="B27" s="42"/>
      <c r="C27" s="43"/>
      <c r="D27" s="44"/>
      <c r="E27" s="41"/>
      <c r="F27" s="77"/>
      <c r="G27" s="77"/>
    </row>
    <row r="28" spans="1:7" ht="13.5" thickBot="1">
      <c r="A28" s="17"/>
      <c r="B28" s="9" t="s">
        <v>192</v>
      </c>
      <c r="C28" s="11"/>
      <c r="D28" s="206">
        <f>SUM(D17:D27)</f>
        <v>0</v>
      </c>
      <c r="E28" s="41"/>
      <c r="F28" s="77"/>
      <c r="G28" s="77"/>
    </row>
    <row r="29" spans="1:7" ht="13.5" thickBot="1">
      <c r="A29" s="17"/>
      <c r="B29" s="176" t="s">
        <v>98</v>
      </c>
      <c r="C29" s="11"/>
      <c r="D29" s="206">
        <f>D28*2</f>
        <v>0</v>
      </c>
      <c r="E29" s="41"/>
      <c r="F29" s="77"/>
      <c r="G29" s="77"/>
    </row>
  </sheetData>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14"/>
  <dimension ref="A1:G231"/>
  <sheetViews>
    <sheetView showFormulas="1" showGridLines="0" showZeros="0" workbookViewId="0" topLeftCell="B1">
      <selection activeCell="D231" sqref="D231"/>
    </sheetView>
  </sheetViews>
  <sheetFormatPr defaultColWidth="9.00390625" defaultRowHeight="12.75"/>
  <cols>
    <col min="1" max="1" width="3.00390625" style="0" customWidth="1"/>
    <col min="2" max="2" width="25.625" style="0" customWidth="1"/>
    <col min="3" max="3" width="3.75390625" style="0" customWidth="1"/>
    <col min="4" max="4" width="9.50390625" style="0" customWidth="1"/>
    <col min="5" max="5" width="4.00390625" style="0" customWidth="1"/>
  </cols>
  <sheetData>
    <row r="1" spans="1:7" ht="12.75">
      <c r="A1" s="142" t="s">
        <v>25</v>
      </c>
      <c r="B1" s="142" t="s">
        <v>78</v>
      </c>
      <c r="C1" s="63"/>
      <c r="D1" s="143" t="s">
        <v>148</v>
      </c>
      <c r="E1" s="144"/>
      <c r="F1" s="77"/>
      <c r="G1" s="77"/>
    </row>
    <row r="2" spans="1:7" ht="12.75">
      <c r="A2" s="43" t="s">
        <v>151</v>
      </c>
      <c r="B2" s="15"/>
      <c r="C2" s="85"/>
      <c r="D2" s="85"/>
      <c r="E2" s="13"/>
      <c r="F2" s="77"/>
      <c r="G2" s="77"/>
    </row>
    <row r="3" spans="1:7" ht="12.75">
      <c r="A3" s="12"/>
      <c r="B3" s="86"/>
      <c r="C3" s="92"/>
      <c r="D3" s="121"/>
      <c r="E3" s="13"/>
      <c r="F3" s="77"/>
      <c r="G3" s="77"/>
    </row>
    <row r="4" spans="1:7" ht="43.5">
      <c r="A4" s="28" t="s">
        <v>31</v>
      </c>
      <c r="B4" s="34" t="s">
        <v>28</v>
      </c>
      <c r="C4" s="1"/>
      <c r="D4" s="36" t="s">
        <v>30</v>
      </c>
      <c r="E4" s="35" t="s">
        <v>29</v>
      </c>
      <c r="F4" s="77"/>
      <c r="G4" s="77"/>
    </row>
    <row r="5" spans="1:7" ht="12.75">
      <c r="A5" s="27"/>
      <c r="B5" s="29"/>
      <c r="C5" s="54"/>
      <c r="D5" s="30"/>
      <c r="E5" s="27"/>
      <c r="F5" s="77"/>
      <c r="G5" s="77"/>
    </row>
    <row r="6" spans="1:7" ht="12.75">
      <c r="A6" s="27"/>
      <c r="B6" s="55"/>
      <c r="C6" s="54"/>
      <c r="D6" s="31"/>
      <c r="E6" s="27"/>
      <c r="F6" s="77"/>
      <c r="G6" s="77"/>
    </row>
    <row r="7" spans="1:7" ht="12.75">
      <c r="A7" s="27"/>
      <c r="B7" s="55"/>
      <c r="C7" s="54"/>
      <c r="D7" s="31"/>
      <c r="E7" s="27"/>
      <c r="F7" s="77"/>
      <c r="G7" s="77"/>
    </row>
    <row r="8" spans="1:7" ht="12.75">
      <c r="A8" s="27"/>
      <c r="B8" s="55"/>
      <c r="C8" s="54"/>
      <c r="D8" s="31"/>
      <c r="E8" s="27"/>
      <c r="F8" s="77"/>
      <c r="G8" s="77"/>
    </row>
    <row r="9" spans="1:7" ht="12.75">
      <c r="A9" s="27"/>
      <c r="B9" s="55"/>
      <c r="C9" s="54"/>
      <c r="D9" s="31"/>
      <c r="E9" s="27"/>
      <c r="F9" s="77"/>
      <c r="G9" s="77"/>
    </row>
    <row r="10" spans="1:7" ht="12.75">
      <c r="A10" s="27"/>
      <c r="B10" s="55"/>
      <c r="C10" s="54"/>
      <c r="D10" s="31"/>
      <c r="E10" s="27"/>
      <c r="F10" s="77"/>
      <c r="G10" s="77"/>
    </row>
    <row r="11" spans="1:7" ht="12.75">
      <c r="A11" s="27"/>
      <c r="B11" s="55"/>
      <c r="C11" s="54"/>
      <c r="D11" s="31"/>
      <c r="E11" s="27"/>
      <c r="F11" s="77"/>
      <c r="G11" s="77"/>
    </row>
    <row r="12" spans="1:7" ht="12.75">
      <c r="A12" s="27"/>
      <c r="B12" s="55"/>
      <c r="C12" s="54"/>
      <c r="D12" s="31"/>
      <c r="E12" s="27"/>
      <c r="F12" s="77"/>
      <c r="G12" s="77"/>
    </row>
    <row r="13" spans="1:7" ht="12.75">
      <c r="A13" s="27"/>
      <c r="B13" s="55"/>
      <c r="C13" s="54"/>
      <c r="D13" s="31"/>
      <c r="E13" s="27"/>
      <c r="F13" s="77"/>
      <c r="G13" s="77"/>
    </row>
    <row r="14" spans="1:7" ht="13.5" thickBot="1">
      <c r="A14" s="27"/>
      <c r="B14" s="56"/>
      <c r="C14" s="57"/>
      <c r="D14" s="32"/>
      <c r="E14" s="58"/>
      <c r="F14" s="77"/>
      <c r="G14" s="77"/>
    </row>
    <row r="15" spans="1:7" ht="13.5" thickBot="1">
      <c r="A15" s="19"/>
      <c r="B15" s="4" t="s">
        <v>33</v>
      </c>
      <c r="C15" s="5"/>
      <c r="D15" s="134">
        <f>SUM(D5:D14)</f>
        <v>0</v>
      </c>
      <c r="E15" s="18"/>
      <c r="F15" s="77"/>
      <c r="G15" s="77"/>
    </row>
    <row r="16" spans="1:7" ht="24.75">
      <c r="A16" s="16"/>
      <c r="B16" s="38" t="s">
        <v>34</v>
      </c>
      <c r="C16" s="39" t="s">
        <v>35</v>
      </c>
      <c r="D16" s="40" t="s">
        <v>36</v>
      </c>
      <c r="E16" s="35" t="s">
        <v>29</v>
      </c>
      <c r="F16" s="77"/>
      <c r="G16" s="77"/>
    </row>
    <row r="17" spans="1:7" ht="12.75">
      <c r="A17" s="41"/>
      <c r="B17" s="42"/>
      <c r="C17" s="43"/>
      <c r="D17" s="44"/>
      <c r="E17" s="41"/>
      <c r="F17" s="77"/>
      <c r="G17" s="77"/>
    </row>
    <row r="18" spans="1:7" ht="12.75">
      <c r="A18" s="41"/>
      <c r="B18" s="42"/>
      <c r="C18" s="43"/>
      <c r="D18" s="44"/>
      <c r="E18" s="41"/>
      <c r="F18" s="77"/>
      <c r="G18" s="77"/>
    </row>
    <row r="19" spans="1:7" ht="12.75">
      <c r="A19" s="41"/>
      <c r="B19" s="42"/>
      <c r="C19" s="43"/>
      <c r="D19" s="44"/>
      <c r="E19" s="41"/>
      <c r="F19" s="77"/>
      <c r="G19" s="77"/>
    </row>
    <row r="20" spans="1:7" ht="12.75">
      <c r="A20" s="41"/>
      <c r="B20" s="42"/>
      <c r="C20" s="43"/>
      <c r="D20" s="44"/>
      <c r="E20" s="41"/>
      <c r="F20" s="77"/>
      <c r="G20" s="77"/>
    </row>
    <row r="21" spans="1:7" ht="12.75">
      <c r="A21" s="41"/>
      <c r="B21" s="42"/>
      <c r="C21" s="43"/>
      <c r="D21" s="44"/>
      <c r="E21" s="41"/>
      <c r="F21" s="77"/>
      <c r="G21" s="77"/>
    </row>
    <row r="22" spans="1:7" ht="12.75">
      <c r="A22" s="41"/>
      <c r="B22" s="42"/>
      <c r="C22" s="43"/>
      <c r="D22" s="44"/>
      <c r="E22" s="41"/>
      <c r="F22" s="77"/>
      <c r="G22" s="77"/>
    </row>
    <row r="23" spans="1:7" ht="12.75">
      <c r="A23" s="41"/>
      <c r="B23" s="42"/>
      <c r="C23" s="43"/>
      <c r="D23" s="44"/>
      <c r="E23" s="41"/>
      <c r="F23" s="77"/>
      <c r="G23" s="77"/>
    </row>
    <row r="24" spans="1:7" ht="12.75">
      <c r="A24" s="41"/>
      <c r="B24" s="42"/>
      <c r="C24" s="43"/>
      <c r="D24" s="44"/>
      <c r="E24" s="41"/>
      <c r="F24" s="77"/>
      <c r="G24" s="77"/>
    </row>
    <row r="25" spans="1:7" ht="12.75">
      <c r="A25" s="41"/>
      <c r="B25" s="42"/>
      <c r="C25" s="43"/>
      <c r="D25" s="44"/>
      <c r="E25" s="41"/>
      <c r="F25" s="77"/>
      <c r="G25" s="77"/>
    </row>
    <row r="26" spans="1:7" ht="12.75">
      <c r="A26" s="41"/>
      <c r="B26" s="42"/>
      <c r="C26" s="43"/>
      <c r="D26" s="44"/>
      <c r="E26" s="41"/>
      <c r="F26" s="77"/>
      <c r="G26" s="77"/>
    </row>
    <row r="27" spans="1:7" ht="12.75">
      <c r="A27" s="41"/>
      <c r="B27" s="42"/>
      <c r="C27" s="43"/>
      <c r="D27" s="44"/>
      <c r="E27" s="41"/>
      <c r="F27" s="77"/>
      <c r="G27" s="77"/>
    </row>
    <row r="28" spans="1:7" ht="12.75">
      <c r="A28" s="41"/>
      <c r="B28" s="42"/>
      <c r="C28" s="43"/>
      <c r="D28" s="44"/>
      <c r="E28" s="41"/>
      <c r="F28" s="77"/>
      <c r="G28" s="77"/>
    </row>
    <row r="29" spans="1:7" ht="12.75">
      <c r="A29" s="41"/>
      <c r="B29" s="42"/>
      <c r="C29" s="43"/>
      <c r="D29" s="44"/>
      <c r="E29" s="41"/>
      <c r="F29" s="77"/>
      <c r="G29" s="77"/>
    </row>
    <row r="30" spans="1:7" ht="12.75">
      <c r="A30" s="41"/>
      <c r="B30" s="42"/>
      <c r="C30" s="43"/>
      <c r="D30" s="44"/>
      <c r="E30" s="41"/>
      <c r="F30" s="77"/>
      <c r="G30" s="77"/>
    </row>
    <row r="31" spans="1:7" ht="12.75">
      <c r="A31" s="41"/>
      <c r="B31" s="42"/>
      <c r="C31" s="43"/>
      <c r="D31" s="44"/>
      <c r="E31" s="41"/>
      <c r="F31" s="77"/>
      <c r="G31" s="77"/>
    </row>
    <row r="32" spans="1:7" ht="12.75">
      <c r="A32" s="41"/>
      <c r="B32" s="42"/>
      <c r="C32" s="43"/>
      <c r="D32" s="44"/>
      <c r="E32" s="41"/>
      <c r="F32" s="77"/>
      <c r="G32" s="77"/>
    </row>
    <row r="33" spans="1:7" ht="12.75">
      <c r="A33" s="41"/>
      <c r="B33" s="42"/>
      <c r="C33" s="43"/>
      <c r="D33" s="44"/>
      <c r="E33" s="41"/>
      <c r="F33" s="77"/>
      <c r="G33" s="77"/>
    </row>
    <row r="34" spans="1:7" ht="12.75">
      <c r="A34" s="41"/>
      <c r="B34" s="42"/>
      <c r="C34" s="43"/>
      <c r="D34" s="44"/>
      <c r="E34" s="41"/>
      <c r="F34" s="77"/>
      <c r="G34" s="77"/>
    </row>
    <row r="35" spans="1:7" ht="12.75">
      <c r="A35" s="41"/>
      <c r="B35" s="42"/>
      <c r="C35" s="43"/>
      <c r="D35" s="44"/>
      <c r="E35" s="41"/>
      <c r="F35" s="77"/>
      <c r="G35" s="77"/>
    </row>
    <row r="36" spans="1:7" ht="12.75">
      <c r="A36" s="41"/>
      <c r="B36" s="42"/>
      <c r="C36" s="43"/>
      <c r="D36" s="44"/>
      <c r="E36" s="41"/>
      <c r="F36" s="77"/>
      <c r="G36" s="77"/>
    </row>
    <row r="37" spans="1:7" ht="12.75">
      <c r="A37" s="41"/>
      <c r="B37" s="42"/>
      <c r="C37" s="43"/>
      <c r="D37" s="44"/>
      <c r="E37" s="41"/>
      <c r="F37" s="77"/>
      <c r="G37" s="77"/>
    </row>
    <row r="38" spans="1:7" ht="12.75">
      <c r="A38" s="41"/>
      <c r="B38" s="42"/>
      <c r="C38" s="43"/>
      <c r="D38" s="44"/>
      <c r="E38" s="41"/>
      <c r="F38" s="77"/>
      <c r="G38" s="77"/>
    </row>
    <row r="39" spans="1:7" ht="12.75">
      <c r="A39" s="41"/>
      <c r="B39" s="42"/>
      <c r="C39" s="43"/>
      <c r="D39" s="44"/>
      <c r="E39" s="41"/>
      <c r="F39" s="77"/>
      <c r="G39" s="77"/>
    </row>
    <row r="40" spans="1:7" ht="12.75">
      <c r="A40" s="41"/>
      <c r="B40" s="42"/>
      <c r="C40" s="43"/>
      <c r="D40" s="44"/>
      <c r="E40" s="41"/>
      <c r="F40" s="77"/>
      <c r="G40" s="77"/>
    </row>
    <row r="41" spans="1:7" ht="12.75">
      <c r="A41" s="41"/>
      <c r="B41" s="42"/>
      <c r="C41" s="43"/>
      <c r="D41" s="44"/>
      <c r="E41" s="41"/>
      <c r="F41" s="77"/>
      <c r="G41" s="77"/>
    </row>
    <row r="42" spans="1:7" ht="12.75">
      <c r="A42" s="41"/>
      <c r="B42" s="42"/>
      <c r="C42" s="43"/>
      <c r="D42" s="44"/>
      <c r="E42" s="41"/>
      <c r="F42" s="77"/>
      <c r="G42" s="77"/>
    </row>
    <row r="43" spans="1:7" ht="12.75">
      <c r="A43" s="41"/>
      <c r="B43" s="42"/>
      <c r="C43" s="43"/>
      <c r="D43" s="44"/>
      <c r="E43" s="41"/>
      <c r="F43" s="77"/>
      <c r="G43" s="77"/>
    </row>
    <row r="44" spans="1:7" ht="12.75">
      <c r="A44" s="41"/>
      <c r="B44" s="42"/>
      <c r="C44" s="43"/>
      <c r="D44" s="44"/>
      <c r="E44" s="41"/>
      <c r="F44" s="77"/>
      <c r="G44" s="77"/>
    </row>
    <row r="45" spans="1:7" ht="12.75">
      <c r="A45" s="41"/>
      <c r="B45" s="42"/>
      <c r="C45" s="43"/>
      <c r="D45" s="44"/>
      <c r="E45" s="41"/>
      <c r="F45" s="77"/>
      <c r="G45" s="77"/>
    </row>
    <row r="46" spans="1:7" ht="12.75">
      <c r="A46" s="41"/>
      <c r="B46" s="42"/>
      <c r="C46" s="43"/>
      <c r="D46" s="44"/>
      <c r="E46" s="41"/>
      <c r="F46" s="77"/>
      <c r="G46" s="77"/>
    </row>
    <row r="47" spans="1:7" ht="12.75">
      <c r="A47" s="41"/>
      <c r="B47" s="42"/>
      <c r="C47" s="43"/>
      <c r="D47" s="44"/>
      <c r="E47" s="41"/>
      <c r="F47" s="77"/>
      <c r="G47" s="77"/>
    </row>
    <row r="48" spans="1:7" ht="12.75">
      <c r="A48" s="41"/>
      <c r="B48" s="42"/>
      <c r="C48" s="43"/>
      <c r="D48" s="44"/>
      <c r="E48" s="41"/>
      <c r="F48" s="77"/>
      <c r="G48" s="77"/>
    </row>
    <row r="49" spans="1:7" ht="12.75">
      <c r="A49" s="41"/>
      <c r="B49" s="42"/>
      <c r="C49" s="43"/>
      <c r="D49" s="44"/>
      <c r="E49" s="41"/>
      <c r="F49" s="77"/>
      <c r="G49" s="77"/>
    </row>
    <row r="50" spans="1:7" ht="12.75">
      <c r="A50" s="41"/>
      <c r="B50" s="42"/>
      <c r="C50" s="43"/>
      <c r="D50" s="44"/>
      <c r="E50" s="41"/>
      <c r="F50" s="77"/>
      <c r="G50" s="77"/>
    </row>
    <row r="51" spans="1:7" ht="12.75">
      <c r="A51" s="41"/>
      <c r="B51" s="42"/>
      <c r="C51" s="43"/>
      <c r="D51" s="44"/>
      <c r="E51" s="41"/>
      <c r="F51" s="77"/>
      <c r="G51" s="77"/>
    </row>
    <row r="52" spans="1:7" ht="12.75">
      <c r="A52" s="41"/>
      <c r="B52" s="42"/>
      <c r="C52" s="43"/>
      <c r="D52" s="44"/>
      <c r="E52" s="41"/>
      <c r="F52" s="77"/>
      <c r="G52" s="77"/>
    </row>
    <row r="53" spans="1:7" ht="12.75">
      <c r="A53" s="41"/>
      <c r="B53" s="42"/>
      <c r="C53" s="43"/>
      <c r="D53" s="44"/>
      <c r="E53" s="41"/>
      <c r="F53" s="77"/>
      <c r="G53" s="77"/>
    </row>
    <row r="54" spans="1:7" ht="13.5" thickBot="1">
      <c r="A54" s="48"/>
      <c r="B54" s="45" t="s">
        <v>59</v>
      </c>
      <c r="C54" s="46"/>
      <c r="D54" s="44"/>
      <c r="E54" s="48"/>
      <c r="F54" s="77"/>
      <c r="G54" s="77"/>
    </row>
    <row r="55" spans="1:7" ht="13.5" thickBot="1">
      <c r="A55" s="17"/>
      <c r="B55" s="9" t="s">
        <v>32</v>
      </c>
      <c r="C55" s="11"/>
      <c r="D55" s="131">
        <f>SUM(D17:D54)</f>
        <v>0</v>
      </c>
      <c r="E55" s="18"/>
      <c r="F55" s="77"/>
      <c r="G55" s="77"/>
    </row>
    <row r="56" spans="1:7" ht="12.75">
      <c r="A56" s="3"/>
      <c r="B56" s="3"/>
      <c r="C56" s="3"/>
      <c r="D56" s="3"/>
      <c r="E56" s="3"/>
      <c r="F56" s="77"/>
      <c r="G56" s="77"/>
    </row>
    <row r="57" spans="1:7" ht="15.75">
      <c r="A57" s="10"/>
      <c r="B57" s="10"/>
      <c r="F57" s="77"/>
      <c r="G57" s="77"/>
    </row>
    <row r="58" spans="1:7" ht="12.75">
      <c r="A58" s="12" t="s">
        <v>20</v>
      </c>
      <c r="B58" s="12" t="s">
        <v>21</v>
      </c>
      <c r="C58" s="12" t="s">
        <v>22</v>
      </c>
      <c r="D58" s="12" t="s">
        <v>23</v>
      </c>
      <c r="E58" s="12" t="s">
        <v>24</v>
      </c>
      <c r="F58" s="77"/>
      <c r="G58" s="77"/>
    </row>
    <row r="59" spans="1:7" ht="12.75">
      <c r="A59" s="2" t="s">
        <v>26</v>
      </c>
      <c r="B59" s="2" t="s">
        <v>27</v>
      </c>
      <c r="C59" s="63"/>
      <c r="D59" s="143" t="s">
        <v>148</v>
      </c>
      <c r="E59" s="144"/>
      <c r="F59" s="77"/>
      <c r="G59" s="77"/>
    </row>
    <row r="60" spans="1:7" ht="12.75">
      <c r="A60" s="15">
        <v>2</v>
      </c>
      <c r="B60" s="12">
        <f>State_Other_CAFR_1</f>
        <v>0</v>
      </c>
      <c r="C60" s="85"/>
      <c r="D60" s="85"/>
      <c r="E60" s="13"/>
      <c r="F60" s="77"/>
      <c r="G60" s="77"/>
    </row>
    <row r="61" spans="1:7" ht="43.5">
      <c r="A61" s="28" t="s">
        <v>31</v>
      </c>
      <c r="B61" s="7" t="s">
        <v>34</v>
      </c>
      <c r="C61" s="59" t="s">
        <v>35</v>
      </c>
      <c r="D61" s="60" t="s">
        <v>36</v>
      </c>
      <c r="E61" s="35" t="s">
        <v>29</v>
      </c>
      <c r="F61" s="77"/>
      <c r="G61" s="77"/>
    </row>
    <row r="62" spans="1:7" ht="12.75">
      <c r="A62" s="13"/>
      <c r="B62" s="61" t="s">
        <v>38</v>
      </c>
      <c r="C62" s="2"/>
      <c r="D62" s="132">
        <f>D55</f>
        <v>0</v>
      </c>
      <c r="E62" s="20"/>
      <c r="F62" s="77"/>
      <c r="G62" s="77"/>
    </row>
    <row r="63" spans="1:7" ht="12.75">
      <c r="A63" s="41"/>
      <c r="B63" s="42"/>
      <c r="C63" s="43"/>
      <c r="D63" s="44"/>
      <c r="E63" s="41"/>
      <c r="F63" s="77"/>
      <c r="G63" s="77"/>
    </row>
    <row r="64" spans="1:7" ht="12.75">
      <c r="A64" s="41"/>
      <c r="B64" s="42"/>
      <c r="C64" s="43"/>
      <c r="D64" s="44"/>
      <c r="E64" s="41"/>
      <c r="F64" s="77"/>
      <c r="G64" s="77"/>
    </row>
    <row r="65" spans="1:7" ht="12.75">
      <c r="A65" s="41"/>
      <c r="B65" s="42"/>
      <c r="C65" s="43"/>
      <c r="D65" s="44"/>
      <c r="E65" s="41"/>
      <c r="F65" s="77"/>
      <c r="G65" s="77"/>
    </row>
    <row r="66" spans="1:7" ht="12.75">
      <c r="A66" s="41"/>
      <c r="B66" s="42"/>
      <c r="C66" s="43"/>
      <c r="D66" s="44"/>
      <c r="E66" s="41"/>
      <c r="F66" s="77"/>
      <c r="G66" s="77"/>
    </row>
    <row r="67" spans="1:7" ht="12.75">
      <c r="A67" s="41"/>
      <c r="B67" s="42"/>
      <c r="C67" s="43"/>
      <c r="D67" s="44"/>
      <c r="E67" s="41"/>
      <c r="F67" s="77"/>
      <c r="G67" s="77"/>
    </row>
    <row r="68" spans="1:7" ht="12.75">
      <c r="A68" s="41"/>
      <c r="B68" s="42"/>
      <c r="C68" s="43"/>
      <c r="D68" s="44"/>
      <c r="E68" s="41"/>
      <c r="F68" s="77"/>
      <c r="G68" s="77"/>
    </row>
    <row r="69" spans="1:7" ht="12.75">
      <c r="A69" s="41"/>
      <c r="B69" s="42"/>
      <c r="C69" s="43"/>
      <c r="D69" s="44"/>
      <c r="E69" s="41"/>
      <c r="F69" s="77"/>
      <c r="G69" s="77"/>
    </row>
    <row r="70" spans="1:7" ht="12.75">
      <c r="A70" s="41"/>
      <c r="B70" s="42"/>
      <c r="C70" s="43"/>
      <c r="D70" s="44"/>
      <c r="E70" s="41"/>
      <c r="F70" s="77"/>
      <c r="G70" s="77"/>
    </row>
    <row r="71" spans="1:7" ht="12.75">
      <c r="A71" s="41"/>
      <c r="B71" s="42"/>
      <c r="C71" s="43"/>
      <c r="D71" s="44"/>
      <c r="E71" s="41"/>
      <c r="F71" s="77"/>
      <c r="G71" s="77"/>
    </row>
    <row r="72" spans="1:7" ht="12.75">
      <c r="A72" s="41"/>
      <c r="B72" s="42"/>
      <c r="C72" s="43"/>
      <c r="D72" s="44"/>
      <c r="E72" s="41"/>
      <c r="F72" s="77"/>
      <c r="G72" s="77"/>
    </row>
    <row r="73" spans="1:7" ht="12.75">
      <c r="A73" s="41"/>
      <c r="B73" s="42"/>
      <c r="C73" s="43"/>
      <c r="D73" s="44"/>
      <c r="E73" s="41"/>
      <c r="F73" s="77"/>
      <c r="G73" s="77"/>
    </row>
    <row r="74" spans="1:7" ht="12.75">
      <c r="A74" s="41"/>
      <c r="B74" s="42"/>
      <c r="C74" s="43"/>
      <c r="D74" s="44"/>
      <c r="E74" s="41"/>
      <c r="F74" s="77"/>
      <c r="G74" s="77"/>
    </row>
    <row r="75" spans="1:7" ht="12.75">
      <c r="A75" s="41"/>
      <c r="B75" s="42"/>
      <c r="C75" s="43"/>
      <c r="D75" s="44"/>
      <c r="E75" s="41"/>
      <c r="F75" s="77"/>
      <c r="G75" s="77"/>
    </row>
    <row r="76" spans="1:7" ht="12.75">
      <c r="A76" s="41"/>
      <c r="B76" s="42"/>
      <c r="C76" s="43"/>
      <c r="D76" s="44"/>
      <c r="E76" s="41"/>
      <c r="F76" s="77"/>
      <c r="G76" s="77"/>
    </row>
    <row r="77" spans="1:7" ht="12.75">
      <c r="A77" s="41"/>
      <c r="B77" s="42"/>
      <c r="C77" s="43"/>
      <c r="D77" s="44"/>
      <c r="E77" s="41"/>
      <c r="F77" s="77"/>
      <c r="G77" s="77"/>
    </row>
    <row r="78" spans="1:7" ht="12.75">
      <c r="A78" s="41"/>
      <c r="B78" s="42"/>
      <c r="C78" s="43"/>
      <c r="D78" s="44"/>
      <c r="E78" s="41"/>
      <c r="F78" s="77"/>
      <c r="G78" s="77"/>
    </row>
    <row r="79" spans="1:7" ht="12.75">
      <c r="A79" s="41"/>
      <c r="B79" s="42"/>
      <c r="C79" s="43"/>
      <c r="D79" s="44"/>
      <c r="E79" s="41"/>
      <c r="F79" s="77"/>
      <c r="G79" s="77"/>
    </row>
    <row r="80" spans="1:7" ht="12.75">
      <c r="A80" s="41"/>
      <c r="B80" s="42"/>
      <c r="C80" s="43"/>
      <c r="D80" s="44"/>
      <c r="E80" s="41"/>
      <c r="F80" s="77"/>
      <c r="G80" s="77"/>
    </row>
    <row r="81" spans="1:7" ht="12.75">
      <c r="A81" s="41"/>
      <c r="B81" s="42"/>
      <c r="C81" s="43"/>
      <c r="D81" s="44"/>
      <c r="E81" s="41"/>
      <c r="F81" s="77"/>
      <c r="G81" s="77"/>
    </row>
    <row r="82" spans="1:7" ht="12.75">
      <c r="A82" s="41"/>
      <c r="B82" s="42"/>
      <c r="C82" s="43"/>
      <c r="D82" s="44"/>
      <c r="E82" s="41"/>
      <c r="F82" s="77"/>
      <c r="G82" s="77"/>
    </row>
    <row r="83" spans="1:7" ht="12.75">
      <c r="A83" s="41"/>
      <c r="B83" s="42"/>
      <c r="C83" s="43"/>
      <c r="D83" s="44"/>
      <c r="E83" s="41"/>
      <c r="F83" s="77"/>
      <c r="G83" s="77"/>
    </row>
    <row r="84" spans="1:7" ht="12.75">
      <c r="A84" s="41"/>
      <c r="B84" s="42"/>
      <c r="C84" s="43"/>
      <c r="D84" s="44"/>
      <c r="E84" s="41"/>
      <c r="F84" s="77"/>
      <c r="G84" s="77"/>
    </row>
    <row r="85" spans="1:7" ht="12.75">
      <c r="A85" s="41"/>
      <c r="B85" s="42"/>
      <c r="C85" s="43"/>
      <c r="D85" s="44"/>
      <c r="E85" s="41"/>
      <c r="F85" s="77"/>
      <c r="G85" s="77"/>
    </row>
    <row r="86" spans="1:7" ht="12.75">
      <c r="A86" s="41"/>
      <c r="B86" s="42"/>
      <c r="C86" s="43"/>
      <c r="D86" s="44"/>
      <c r="E86" s="41"/>
      <c r="F86" s="77"/>
      <c r="G86" s="77"/>
    </row>
    <row r="87" spans="1:7" ht="12.75">
      <c r="A87" s="41"/>
      <c r="B87" s="42"/>
      <c r="C87" s="43"/>
      <c r="D87" s="44"/>
      <c r="E87" s="41"/>
      <c r="F87" s="77"/>
      <c r="G87" s="77"/>
    </row>
    <row r="88" spans="1:7" ht="12.75">
      <c r="A88" s="41"/>
      <c r="B88" s="42"/>
      <c r="C88" s="43"/>
      <c r="D88" s="44"/>
      <c r="E88" s="41"/>
      <c r="F88" s="77"/>
      <c r="G88" s="77"/>
    </row>
    <row r="89" spans="1:7" ht="12.75">
      <c r="A89" s="41"/>
      <c r="B89" s="42"/>
      <c r="C89" s="43"/>
      <c r="D89" s="44"/>
      <c r="E89" s="41"/>
      <c r="F89" s="77"/>
      <c r="G89" s="77"/>
    </row>
    <row r="90" spans="1:7" ht="12.75">
      <c r="A90" s="41"/>
      <c r="B90" s="42"/>
      <c r="C90" s="43"/>
      <c r="D90" s="44"/>
      <c r="E90" s="41"/>
      <c r="F90" s="77"/>
      <c r="G90" s="77"/>
    </row>
    <row r="91" spans="1:7" ht="12.75">
      <c r="A91" s="41"/>
      <c r="B91" s="42"/>
      <c r="C91" s="43"/>
      <c r="D91" s="44"/>
      <c r="E91" s="41"/>
      <c r="F91" s="77"/>
      <c r="G91" s="77"/>
    </row>
    <row r="92" spans="1:7" ht="12.75">
      <c r="A92" s="41"/>
      <c r="B92" s="42"/>
      <c r="C92" s="43"/>
      <c r="D92" s="44"/>
      <c r="E92" s="41"/>
      <c r="F92" s="77"/>
      <c r="G92" s="77"/>
    </row>
    <row r="93" spans="1:7" ht="12.75">
      <c r="A93" s="41"/>
      <c r="B93" s="42"/>
      <c r="C93" s="43"/>
      <c r="D93" s="44"/>
      <c r="E93" s="41"/>
      <c r="F93" s="77"/>
      <c r="G93" s="77"/>
    </row>
    <row r="94" spans="1:7" ht="12.75">
      <c r="A94" s="41"/>
      <c r="B94" s="42"/>
      <c r="C94" s="43"/>
      <c r="D94" s="44"/>
      <c r="E94" s="41"/>
      <c r="F94" s="77"/>
      <c r="G94" s="77"/>
    </row>
    <row r="95" spans="1:7" ht="12.75">
      <c r="A95" s="41"/>
      <c r="B95" s="42"/>
      <c r="C95" s="43"/>
      <c r="D95" s="44"/>
      <c r="E95" s="41"/>
      <c r="F95" s="77"/>
      <c r="G95" s="77"/>
    </row>
    <row r="96" spans="1:7" ht="12.75">
      <c r="A96" s="41"/>
      <c r="B96" s="42"/>
      <c r="C96" s="43"/>
      <c r="D96" s="44"/>
      <c r="E96" s="41"/>
      <c r="F96" s="77"/>
      <c r="G96" s="77"/>
    </row>
    <row r="97" spans="1:7" ht="12.75">
      <c r="A97" s="41"/>
      <c r="B97" s="45"/>
      <c r="C97" s="46"/>
      <c r="D97" s="47"/>
      <c r="E97" s="48"/>
      <c r="F97" s="77"/>
      <c r="G97" s="77"/>
    </row>
    <row r="98" spans="1:7" ht="12.75">
      <c r="A98" s="49"/>
      <c r="B98" s="50"/>
      <c r="C98" s="43"/>
      <c r="D98" s="44"/>
      <c r="E98" s="41"/>
      <c r="F98" s="77"/>
      <c r="G98" s="77"/>
    </row>
    <row r="99" spans="1:7" ht="12.75">
      <c r="A99" s="41"/>
      <c r="B99" s="51"/>
      <c r="C99" s="51"/>
      <c r="D99" s="52"/>
      <c r="E99" s="53"/>
      <c r="F99" s="77"/>
      <c r="G99" s="77"/>
    </row>
    <row r="100" spans="1:7" ht="12.75">
      <c r="A100" s="41"/>
      <c r="B100" s="42"/>
      <c r="C100" s="43"/>
      <c r="D100" s="44"/>
      <c r="E100" s="41"/>
      <c r="F100" s="77"/>
      <c r="G100" s="77"/>
    </row>
    <row r="101" spans="1:7" ht="12.75">
      <c r="A101" s="41"/>
      <c r="B101" s="42"/>
      <c r="C101" s="43"/>
      <c r="D101" s="44"/>
      <c r="E101" s="41"/>
      <c r="F101" s="77"/>
      <c r="G101" s="77"/>
    </row>
    <row r="102" spans="1:7" ht="12.75">
      <c r="A102" s="41"/>
      <c r="B102" s="42"/>
      <c r="C102" s="43"/>
      <c r="D102" s="44"/>
      <c r="E102" s="41"/>
      <c r="F102" s="77"/>
      <c r="G102" s="77"/>
    </row>
    <row r="103" spans="1:7" ht="12.75">
      <c r="A103" s="41"/>
      <c r="B103" s="42"/>
      <c r="C103" s="43"/>
      <c r="D103" s="44"/>
      <c r="E103" s="41"/>
      <c r="F103" s="77"/>
      <c r="G103" s="77"/>
    </row>
    <row r="104" spans="1:7" ht="12.75">
      <c r="A104" s="41"/>
      <c r="B104" s="42"/>
      <c r="C104" s="43"/>
      <c r="D104" s="44"/>
      <c r="E104" s="41"/>
      <c r="F104" s="77"/>
      <c r="G104" s="77"/>
    </row>
    <row r="105" spans="1:7" ht="12.75">
      <c r="A105" s="41"/>
      <c r="B105" s="42"/>
      <c r="C105" s="43"/>
      <c r="D105" s="44"/>
      <c r="E105" s="41"/>
      <c r="F105" s="77"/>
      <c r="G105" s="77"/>
    </row>
    <row r="106" spans="1:7" ht="12.75">
      <c r="A106" s="41"/>
      <c r="B106" s="42"/>
      <c r="C106" s="43"/>
      <c r="D106" s="44"/>
      <c r="E106" s="41"/>
      <c r="F106" s="77"/>
      <c r="G106" s="77"/>
    </row>
    <row r="107" spans="1:7" ht="12.75">
      <c r="A107" s="41"/>
      <c r="B107" s="42"/>
      <c r="C107" s="43"/>
      <c r="D107" s="44"/>
      <c r="E107" s="41"/>
      <c r="F107" s="77"/>
      <c r="G107" s="77"/>
    </row>
    <row r="108" spans="1:7" ht="12.75">
      <c r="A108" s="41"/>
      <c r="B108" s="42"/>
      <c r="C108" s="43"/>
      <c r="D108" s="44"/>
      <c r="E108" s="41"/>
      <c r="F108" s="77"/>
      <c r="G108" s="77"/>
    </row>
    <row r="109" spans="1:7" ht="12.75">
      <c r="A109" s="41"/>
      <c r="B109" s="42"/>
      <c r="C109" s="43"/>
      <c r="D109" s="44"/>
      <c r="E109" s="41"/>
      <c r="F109" s="77"/>
      <c r="G109" s="77"/>
    </row>
    <row r="110" spans="1:7" ht="12.75">
      <c r="A110" s="41"/>
      <c r="B110" s="42"/>
      <c r="C110" s="43"/>
      <c r="D110" s="44"/>
      <c r="E110" s="41"/>
      <c r="F110" s="77"/>
      <c r="G110" s="77"/>
    </row>
    <row r="111" spans="1:7" ht="12.75">
      <c r="A111" s="41"/>
      <c r="B111" s="42"/>
      <c r="C111" s="43"/>
      <c r="D111" s="44"/>
      <c r="E111" s="41"/>
      <c r="F111" s="77"/>
      <c r="G111" s="77"/>
    </row>
    <row r="112" spans="1:7" ht="12.75">
      <c r="A112" s="41"/>
      <c r="B112" s="42"/>
      <c r="C112" s="43"/>
      <c r="D112" s="44"/>
      <c r="E112" s="41"/>
      <c r="F112" s="77"/>
      <c r="G112" s="77"/>
    </row>
    <row r="113" spans="1:7" ht="13.5" thickBot="1">
      <c r="A113" s="48"/>
      <c r="B113" s="45"/>
      <c r="C113" s="46"/>
      <c r="D113" s="47"/>
      <c r="E113" s="48"/>
      <c r="F113" s="77"/>
      <c r="G113" s="77"/>
    </row>
    <row r="114" spans="1:7" ht="13.5" thickBot="1">
      <c r="A114" s="8"/>
      <c r="B114" s="9" t="s">
        <v>32</v>
      </c>
      <c r="C114" s="11"/>
      <c r="D114" s="219">
        <f>SUM(D62:D113)</f>
        <v>0</v>
      </c>
      <c r="E114" s="6"/>
      <c r="F114" s="77"/>
      <c r="G114" s="77"/>
    </row>
    <row r="115" spans="6:7" ht="12.75">
      <c r="F115" s="77"/>
      <c r="G115" s="77"/>
    </row>
    <row r="116" spans="6:7" ht="12.75">
      <c r="F116" s="77"/>
      <c r="G116" s="77"/>
    </row>
    <row r="117" spans="1:7" ht="12.75">
      <c r="A117" s="12" t="s">
        <v>20</v>
      </c>
      <c r="B117" s="12" t="s">
        <v>21</v>
      </c>
      <c r="C117" s="21" t="s">
        <v>22</v>
      </c>
      <c r="D117" s="12" t="s">
        <v>23</v>
      </c>
      <c r="E117" s="12" t="s">
        <v>24</v>
      </c>
      <c r="F117" s="77"/>
      <c r="G117" s="77"/>
    </row>
    <row r="118" spans="1:7" ht="12.75">
      <c r="A118" s="2" t="s">
        <v>26</v>
      </c>
      <c r="B118" s="2" t="s">
        <v>78</v>
      </c>
      <c r="C118" s="63"/>
      <c r="D118" s="82" t="s">
        <v>152</v>
      </c>
      <c r="E118" s="83"/>
      <c r="F118" s="77"/>
      <c r="G118" s="77"/>
    </row>
    <row r="119" spans="1:7" ht="12.75">
      <c r="A119" s="120">
        <v>1</v>
      </c>
      <c r="B119" s="15"/>
      <c r="C119" s="63"/>
      <c r="D119" s="63"/>
      <c r="E119" s="13"/>
      <c r="F119" s="77"/>
      <c r="G119" s="77"/>
    </row>
    <row r="120" spans="1:7" ht="12.75">
      <c r="A120" s="12"/>
      <c r="B120" s="86"/>
      <c r="C120" s="92"/>
      <c r="D120" s="122"/>
      <c r="E120" s="13"/>
      <c r="F120" s="77"/>
      <c r="G120" s="77"/>
    </row>
    <row r="121" spans="1:7" ht="42">
      <c r="A121" s="28" t="s">
        <v>31</v>
      </c>
      <c r="B121" s="34" t="s">
        <v>28</v>
      </c>
      <c r="C121" s="1"/>
      <c r="D121" s="36" t="s">
        <v>30</v>
      </c>
      <c r="E121" s="35" t="s">
        <v>29</v>
      </c>
      <c r="F121" s="77"/>
      <c r="G121" s="77"/>
    </row>
    <row r="122" spans="1:7" ht="12.75">
      <c r="A122" s="27"/>
      <c r="B122" s="29"/>
      <c r="C122" s="54"/>
      <c r="D122" s="30"/>
      <c r="E122" s="27"/>
      <c r="F122" s="77"/>
      <c r="G122" s="77"/>
    </row>
    <row r="123" spans="1:7" ht="12.75">
      <c r="A123" s="27"/>
      <c r="B123" s="55"/>
      <c r="C123" s="54"/>
      <c r="D123" s="31"/>
      <c r="E123" s="27"/>
      <c r="F123" s="77"/>
      <c r="G123" s="77"/>
    </row>
    <row r="124" spans="1:7" ht="12.75">
      <c r="A124" s="27"/>
      <c r="B124" s="55"/>
      <c r="C124" s="54"/>
      <c r="D124" s="31"/>
      <c r="E124" s="27"/>
      <c r="F124" s="77"/>
      <c r="G124" s="77"/>
    </row>
    <row r="125" spans="1:7" ht="12.75">
      <c r="A125" s="27"/>
      <c r="B125" s="55"/>
      <c r="C125" s="54"/>
      <c r="D125" s="31"/>
      <c r="E125" s="27"/>
      <c r="F125" s="77"/>
      <c r="G125" s="77"/>
    </row>
    <row r="126" spans="1:7" ht="12.75">
      <c r="A126" s="27"/>
      <c r="B126" s="55"/>
      <c r="C126" s="54"/>
      <c r="D126" s="31"/>
      <c r="E126" s="27"/>
      <c r="F126" s="77"/>
      <c r="G126" s="77"/>
    </row>
    <row r="127" spans="1:7" ht="12.75">
      <c r="A127" s="27"/>
      <c r="B127" s="55"/>
      <c r="C127" s="54"/>
      <c r="D127" s="31"/>
      <c r="E127" s="27"/>
      <c r="F127" s="77"/>
      <c r="G127" s="77"/>
    </row>
    <row r="128" spans="1:7" ht="12.75">
      <c r="A128" s="27"/>
      <c r="B128" s="55"/>
      <c r="C128" s="54"/>
      <c r="D128" s="31"/>
      <c r="E128" s="27"/>
      <c r="F128" s="77"/>
      <c r="G128" s="77"/>
    </row>
    <row r="129" spans="1:7" ht="12.75">
      <c r="A129" s="27"/>
      <c r="B129" s="55"/>
      <c r="C129" s="54"/>
      <c r="D129" s="31"/>
      <c r="E129" s="27"/>
      <c r="F129" s="77"/>
      <c r="G129" s="77"/>
    </row>
    <row r="130" spans="1:7" ht="12.75">
      <c r="A130" s="27"/>
      <c r="B130" s="55"/>
      <c r="C130" s="54"/>
      <c r="D130" s="31"/>
      <c r="E130" s="27"/>
      <c r="F130" s="77"/>
      <c r="G130" s="77"/>
    </row>
    <row r="131" spans="1:7" ht="13.5" thickBot="1">
      <c r="A131" s="27"/>
      <c r="B131" s="56"/>
      <c r="C131" s="57"/>
      <c r="D131" s="32"/>
      <c r="E131" s="58"/>
      <c r="F131" s="77"/>
      <c r="G131" s="77"/>
    </row>
    <row r="132" spans="1:7" ht="13.5" thickBot="1">
      <c r="A132" s="19"/>
      <c r="B132" s="4" t="s">
        <v>33</v>
      </c>
      <c r="C132" s="5"/>
      <c r="D132" s="134">
        <f>SUM(D122:D131)</f>
        <v>0</v>
      </c>
      <c r="E132" s="18"/>
      <c r="F132" s="77"/>
      <c r="G132" s="77"/>
    </row>
    <row r="133" spans="1:7" ht="24.75">
      <c r="A133" s="16"/>
      <c r="B133" s="38" t="s">
        <v>34</v>
      </c>
      <c r="C133" s="39" t="s">
        <v>35</v>
      </c>
      <c r="D133" s="40" t="s">
        <v>36</v>
      </c>
      <c r="E133" s="35" t="s">
        <v>29</v>
      </c>
      <c r="F133" s="77"/>
      <c r="G133" s="77"/>
    </row>
    <row r="134" spans="1:7" ht="12.75">
      <c r="A134" s="41"/>
      <c r="B134" s="42"/>
      <c r="C134" s="43"/>
      <c r="D134" s="44"/>
      <c r="E134" s="41"/>
      <c r="F134" s="77"/>
      <c r="G134" s="77"/>
    </row>
    <row r="135" spans="1:7" ht="12.75">
      <c r="A135" s="41"/>
      <c r="B135" s="42"/>
      <c r="C135" s="43"/>
      <c r="D135" s="44"/>
      <c r="E135" s="41"/>
      <c r="F135" s="77"/>
      <c r="G135" s="77"/>
    </row>
    <row r="136" spans="1:7" ht="12.75">
      <c r="A136" s="41"/>
      <c r="B136" s="42"/>
      <c r="C136" s="43"/>
      <c r="D136" s="44"/>
      <c r="E136" s="41"/>
      <c r="F136" s="77"/>
      <c r="G136" s="77"/>
    </row>
    <row r="137" spans="1:7" ht="12.75">
      <c r="A137" s="41"/>
      <c r="B137" s="42"/>
      <c r="C137" s="43"/>
      <c r="D137" s="44"/>
      <c r="E137" s="41"/>
      <c r="F137" s="77"/>
      <c r="G137" s="77"/>
    </row>
    <row r="138" spans="1:7" ht="12.75">
      <c r="A138" s="41"/>
      <c r="B138" s="42"/>
      <c r="C138" s="43"/>
      <c r="D138" s="44"/>
      <c r="E138" s="41"/>
      <c r="F138" s="77"/>
      <c r="G138" s="77"/>
    </row>
    <row r="139" spans="1:7" ht="12.75">
      <c r="A139" s="41"/>
      <c r="B139" s="42"/>
      <c r="C139" s="43"/>
      <c r="D139" s="44"/>
      <c r="E139" s="41"/>
      <c r="F139" s="77"/>
      <c r="G139" s="77"/>
    </row>
    <row r="140" spans="1:7" ht="12.75">
      <c r="A140" s="41"/>
      <c r="B140" s="42"/>
      <c r="C140" s="43"/>
      <c r="D140" s="44"/>
      <c r="E140" s="41"/>
      <c r="F140" s="77"/>
      <c r="G140" s="77"/>
    </row>
    <row r="141" spans="1:7" ht="12.75">
      <c r="A141" s="41"/>
      <c r="B141" s="42"/>
      <c r="C141" s="43"/>
      <c r="D141" s="44"/>
      <c r="E141" s="41"/>
      <c r="F141" s="77"/>
      <c r="G141" s="77"/>
    </row>
    <row r="142" spans="1:7" ht="12.75">
      <c r="A142" s="41"/>
      <c r="B142" s="42"/>
      <c r="C142" s="43"/>
      <c r="D142" s="44"/>
      <c r="E142" s="41"/>
      <c r="F142" s="77"/>
      <c r="G142" s="77"/>
    </row>
    <row r="143" spans="1:7" ht="12.75">
      <c r="A143" s="41"/>
      <c r="B143" s="42"/>
      <c r="C143" s="43"/>
      <c r="D143" s="44"/>
      <c r="E143" s="41"/>
      <c r="F143" s="77"/>
      <c r="G143" s="77"/>
    </row>
    <row r="144" spans="1:7" ht="12.75">
      <c r="A144" s="41"/>
      <c r="B144" s="42"/>
      <c r="C144" s="43"/>
      <c r="D144" s="44"/>
      <c r="E144" s="41"/>
      <c r="F144" s="77"/>
      <c r="G144" s="77"/>
    </row>
    <row r="145" spans="1:7" ht="12.75">
      <c r="A145" s="41"/>
      <c r="B145" s="42"/>
      <c r="C145" s="43"/>
      <c r="D145" s="44"/>
      <c r="E145" s="41"/>
      <c r="F145" s="77"/>
      <c r="G145" s="77"/>
    </row>
    <row r="146" spans="1:7" ht="12.75">
      <c r="A146" s="41"/>
      <c r="B146" s="42"/>
      <c r="C146" s="43"/>
      <c r="D146" s="44"/>
      <c r="E146" s="41"/>
      <c r="F146" s="77"/>
      <c r="G146" s="77"/>
    </row>
    <row r="147" spans="1:7" ht="12.75">
      <c r="A147" s="41"/>
      <c r="B147" s="42"/>
      <c r="C147" s="43"/>
      <c r="D147" s="44"/>
      <c r="E147" s="41"/>
      <c r="F147" s="77"/>
      <c r="G147" s="77"/>
    </row>
    <row r="148" spans="1:7" ht="12.75">
      <c r="A148" s="41"/>
      <c r="B148" s="42"/>
      <c r="C148" s="43"/>
      <c r="D148" s="44"/>
      <c r="E148" s="41"/>
      <c r="F148" s="77"/>
      <c r="G148" s="77"/>
    </row>
    <row r="149" spans="1:7" ht="12.75">
      <c r="A149" s="41"/>
      <c r="B149" s="42"/>
      <c r="C149" s="43"/>
      <c r="D149" s="44"/>
      <c r="E149" s="41"/>
      <c r="F149" s="77"/>
      <c r="G149" s="77"/>
    </row>
    <row r="150" spans="1:7" ht="12.75">
      <c r="A150" s="41"/>
      <c r="B150" s="42"/>
      <c r="C150" s="43"/>
      <c r="D150" s="44"/>
      <c r="E150" s="41"/>
      <c r="F150" s="77"/>
      <c r="G150" s="77"/>
    </row>
    <row r="151" spans="1:7" ht="12.75">
      <c r="A151" s="41"/>
      <c r="B151" s="42"/>
      <c r="C151" s="43"/>
      <c r="D151" s="44"/>
      <c r="E151" s="41"/>
      <c r="F151" s="77"/>
      <c r="G151" s="77"/>
    </row>
    <row r="152" spans="1:7" ht="12.75">
      <c r="A152" s="41"/>
      <c r="B152" s="42"/>
      <c r="C152" s="43"/>
      <c r="D152" s="44"/>
      <c r="E152" s="41"/>
      <c r="F152" s="77"/>
      <c r="G152" s="77"/>
    </row>
    <row r="153" spans="1:7" ht="12.75">
      <c r="A153" s="41"/>
      <c r="B153" s="42"/>
      <c r="C153" s="43"/>
      <c r="D153" s="44"/>
      <c r="E153" s="41"/>
      <c r="F153" s="77"/>
      <c r="G153" s="77"/>
    </row>
    <row r="154" spans="1:7" ht="12.75">
      <c r="A154" s="41"/>
      <c r="B154" s="42"/>
      <c r="C154" s="43"/>
      <c r="D154" s="44"/>
      <c r="E154" s="41"/>
      <c r="F154" s="77"/>
      <c r="G154" s="77"/>
    </row>
    <row r="155" spans="1:7" ht="12.75">
      <c r="A155" s="41"/>
      <c r="B155" s="42"/>
      <c r="C155" s="43"/>
      <c r="D155" s="44"/>
      <c r="E155" s="41"/>
      <c r="F155" s="77"/>
      <c r="G155" s="77"/>
    </row>
    <row r="156" spans="1:7" ht="12.75">
      <c r="A156" s="41"/>
      <c r="B156" s="42"/>
      <c r="C156" s="43"/>
      <c r="D156" s="44"/>
      <c r="E156" s="41"/>
      <c r="F156" s="77"/>
      <c r="G156" s="77"/>
    </row>
    <row r="157" spans="1:7" ht="12.75">
      <c r="A157" s="41"/>
      <c r="B157" s="42"/>
      <c r="C157" s="43"/>
      <c r="D157" s="44"/>
      <c r="E157" s="41"/>
      <c r="F157" s="77"/>
      <c r="G157" s="77"/>
    </row>
    <row r="158" spans="1:7" ht="12.75">
      <c r="A158" s="41"/>
      <c r="B158" s="42"/>
      <c r="C158" s="43"/>
      <c r="D158" s="44"/>
      <c r="E158" s="41"/>
      <c r="F158" s="77"/>
      <c r="G158" s="77"/>
    </row>
    <row r="159" spans="1:7" ht="12.75">
      <c r="A159" s="41"/>
      <c r="B159" s="42"/>
      <c r="C159" s="43"/>
      <c r="D159" s="44"/>
      <c r="E159" s="41"/>
      <c r="F159" s="77"/>
      <c r="G159" s="77"/>
    </row>
    <row r="160" spans="1:7" ht="12.75">
      <c r="A160" s="41"/>
      <c r="B160" s="42"/>
      <c r="C160" s="43"/>
      <c r="D160" s="44"/>
      <c r="E160" s="41"/>
      <c r="F160" s="77"/>
      <c r="G160" s="77"/>
    </row>
    <row r="161" spans="1:7" ht="12.75">
      <c r="A161" s="41"/>
      <c r="B161" s="42"/>
      <c r="C161" s="43"/>
      <c r="D161" s="44"/>
      <c r="E161" s="41"/>
      <c r="F161" s="77"/>
      <c r="G161" s="77"/>
    </row>
    <row r="162" spans="1:7" ht="12.75">
      <c r="A162" s="41"/>
      <c r="B162" s="42"/>
      <c r="C162" s="43"/>
      <c r="D162" s="44"/>
      <c r="E162" s="41"/>
      <c r="F162" s="77"/>
      <c r="G162" s="77"/>
    </row>
    <row r="163" spans="1:7" ht="12.75">
      <c r="A163" s="41"/>
      <c r="B163" s="42"/>
      <c r="C163" s="43"/>
      <c r="D163" s="44"/>
      <c r="E163" s="41"/>
      <c r="F163" s="77"/>
      <c r="G163" s="77"/>
    </row>
    <row r="164" spans="1:7" ht="12.75">
      <c r="A164" s="41"/>
      <c r="B164" s="42"/>
      <c r="C164" s="43"/>
      <c r="D164" s="44"/>
      <c r="E164" s="41"/>
      <c r="F164" s="77"/>
      <c r="G164" s="77"/>
    </row>
    <row r="165" spans="1:7" ht="12.75">
      <c r="A165" s="41"/>
      <c r="B165" s="42"/>
      <c r="C165" s="43"/>
      <c r="D165" s="44"/>
      <c r="E165" s="41"/>
      <c r="F165" s="77"/>
      <c r="G165" s="77"/>
    </row>
    <row r="166" spans="1:7" ht="12.75">
      <c r="A166" s="41"/>
      <c r="B166" s="42"/>
      <c r="C166" s="43"/>
      <c r="D166" s="44"/>
      <c r="E166" s="41"/>
      <c r="F166" s="77"/>
      <c r="G166" s="77"/>
    </row>
    <row r="167" spans="1:7" ht="12.75">
      <c r="A167" s="41"/>
      <c r="B167" s="42"/>
      <c r="C167" s="43"/>
      <c r="D167" s="44"/>
      <c r="E167" s="41"/>
      <c r="F167" s="77"/>
      <c r="G167" s="77"/>
    </row>
    <row r="168" spans="1:7" ht="12.75">
      <c r="A168" s="41"/>
      <c r="B168" s="42"/>
      <c r="C168" s="43"/>
      <c r="D168" s="44"/>
      <c r="E168" s="41"/>
      <c r="F168" s="77"/>
      <c r="G168" s="77"/>
    </row>
    <row r="169" spans="1:7" ht="12.75">
      <c r="A169" s="41"/>
      <c r="B169" s="42"/>
      <c r="C169" s="43"/>
      <c r="D169" s="44"/>
      <c r="E169" s="41"/>
      <c r="F169" s="77"/>
      <c r="G169" s="77"/>
    </row>
    <row r="170" spans="1:7" ht="12.75">
      <c r="A170" s="41"/>
      <c r="B170" s="42"/>
      <c r="C170" s="43"/>
      <c r="D170" s="44"/>
      <c r="E170" s="41"/>
      <c r="F170" s="77"/>
      <c r="G170" s="77"/>
    </row>
    <row r="171" spans="1:7" ht="13.5" thickBot="1">
      <c r="A171" s="48"/>
      <c r="B171" s="45" t="s">
        <v>59</v>
      </c>
      <c r="C171" s="46"/>
      <c r="D171" s="44"/>
      <c r="E171" s="48"/>
      <c r="F171" s="77"/>
      <c r="G171" s="77"/>
    </row>
    <row r="172" spans="1:7" ht="13.5" thickBot="1">
      <c r="A172" s="17"/>
      <c r="B172" s="9" t="s">
        <v>32</v>
      </c>
      <c r="C172" s="11"/>
      <c r="D172" s="131">
        <f>SUM(D134:D171)</f>
        <v>0</v>
      </c>
      <c r="E172" s="18"/>
      <c r="F172" s="77"/>
      <c r="G172" s="77"/>
    </row>
    <row r="173" spans="1:7" ht="12.75">
      <c r="A173" s="3"/>
      <c r="B173" s="3"/>
      <c r="C173" s="3"/>
      <c r="D173" s="3"/>
      <c r="E173" s="3"/>
      <c r="F173" s="77"/>
      <c r="G173" s="77"/>
    </row>
    <row r="174" spans="1:7" ht="15.75">
      <c r="A174" s="10"/>
      <c r="B174" s="10"/>
      <c r="F174" s="77"/>
      <c r="G174" s="77"/>
    </row>
    <row r="175" spans="1:7" ht="12.75">
      <c r="A175" s="12" t="s">
        <v>20</v>
      </c>
      <c r="B175" s="12" t="s">
        <v>21</v>
      </c>
      <c r="C175" s="12" t="s">
        <v>22</v>
      </c>
      <c r="D175" s="12" t="s">
        <v>23</v>
      </c>
      <c r="E175" s="12" t="s">
        <v>24</v>
      </c>
      <c r="F175" s="77"/>
      <c r="G175" s="77"/>
    </row>
    <row r="176" spans="1:7" ht="12.75">
      <c r="A176" s="2" t="s">
        <v>26</v>
      </c>
      <c r="B176" s="2" t="s">
        <v>27</v>
      </c>
      <c r="C176" s="13"/>
      <c r="D176" s="35" t="s">
        <v>144</v>
      </c>
      <c r="E176" s="13"/>
      <c r="F176" s="77"/>
      <c r="G176" s="77"/>
    </row>
    <row r="177" spans="1:7" ht="12.75">
      <c r="A177" s="15">
        <v>2</v>
      </c>
      <c r="B177" s="12">
        <f>StateOtherCAFR2Name</f>
        <v>0</v>
      </c>
      <c r="C177" s="71"/>
      <c r="D177" s="72"/>
      <c r="E177" s="13"/>
      <c r="F177" s="77"/>
      <c r="G177" s="77"/>
    </row>
    <row r="178" spans="1:7" ht="43.5">
      <c r="A178" s="28" t="s">
        <v>31</v>
      </c>
      <c r="B178" s="7" t="s">
        <v>34</v>
      </c>
      <c r="C178" s="59" t="s">
        <v>35</v>
      </c>
      <c r="D178" s="60" t="s">
        <v>36</v>
      </c>
      <c r="E178" s="35" t="s">
        <v>29</v>
      </c>
      <c r="F178" s="77"/>
      <c r="G178" s="77"/>
    </row>
    <row r="179" spans="1:7" ht="12.75">
      <c r="A179" s="13"/>
      <c r="B179" s="61" t="s">
        <v>38</v>
      </c>
      <c r="C179" s="2"/>
      <c r="D179" s="132">
        <f>D172</f>
        <v>0</v>
      </c>
      <c r="E179" s="20"/>
      <c r="F179" s="77"/>
      <c r="G179" s="77"/>
    </row>
    <row r="180" spans="1:7" ht="12.75">
      <c r="A180" s="41"/>
      <c r="B180" s="42"/>
      <c r="C180" s="43"/>
      <c r="D180" s="44"/>
      <c r="E180" s="41"/>
      <c r="F180" s="77"/>
      <c r="G180" s="77"/>
    </row>
    <row r="181" spans="1:7" ht="12.75">
      <c r="A181" s="41"/>
      <c r="B181" s="42"/>
      <c r="C181" s="43"/>
      <c r="D181" s="44"/>
      <c r="E181" s="41"/>
      <c r="F181" s="77"/>
      <c r="G181" s="77"/>
    </row>
    <row r="182" spans="1:7" ht="12.75">
      <c r="A182" s="41"/>
      <c r="B182" s="42"/>
      <c r="C182" s="43"/>
      <c r="D182" s="44"/>
      <c r="E182" s="41"/>
      <c r="F182" s="77"/>
      <c r="G182" s="77"/>
    </row>
    <row r="183" spans="1:7" ht="12.75">
      <c r="A183" s="41"/>
      <c r="B183" s="42"/>
      <c r="C183" s="43"/>
      <c r="D183" s="44"/>
      <c r="E183" s="41"/>
      <c r="F183" s="77"/>
      <c r="G183" s="77"/>
    </row>
    <row r="184" spans="1:7" ht="12.75">
      <c r="A184" s="41"/>
      <c r="B184" s="42"/>
      <c r="C184" s="43"/>
      <c r="D184" s="44"/>
      <c r="E184" s="41"/>
      <c r="F184" s="77"/>
      <c r="G184" s="77"/>
    </row>
    <row r="185" spans="1:7" ht="12.75">
      <c r="A185" s="41"/>
      <c r="B185" s="42"/>
      <c r="C185" s="43"/>
      <c r="D185" s="44"/>
      <c r="E185" s="41"/>
      <c r="F185" s="77"/>
      <c r="G185" s="77"/>
    </row>
    <row r="186" spans="1:7" ht="12.75">
      <c r="A186" s="41"/>
      <c r="B186" s="42"/>
      <c r="C186" s="43"/>
      <c r="D186" s="44"/>
      <c r="E186" s="41"/>
      <c r="F186" s="77"/>
      <c r="G186" s="77"/>
    </row>
    <row r="187" spans="1:7" ht="12.75">
      <c r="A187" s="41"/>
      <c r="B187" s="42"/>
      <c r="C187" s="43"/>
      <c r="D187" s="44"/>
      <c r="E187" s="41"/>
      <c r="F187" s="77"/>
      <c r="G187" s="77"/>
    </row>
    <row r="188" spans="1:7" ht="12.75">
      <c r="A188" s="41"/>
      <c r="B188" s="42"/>
      <c r="C188" s="43"/>
      <c r="D188" s="44"/>
      <c r="E188" s="41"/>
      <c r="F188" s="77"/>
      <c r="G188" s="77"/>
    </row>
    <row r="189" spans="1:7" ht="12.75">
      <c r="A189" s="41"/>
      <c r="B189" s="42"/>
      <c r="C189" s="43"/>
      <c r="D189" s="44"/>
      <c r="E189" s="41"/>
      <c r="F189" s="77"/>
      <c r="G189" s="77"/>
    </row>
    <row r="190" spans="1:7" ht="12.75">
      <c r="A190" s="41"/>
      <c r="B190" s="42"/>
      <c r="C190" s="43"/>
      <c r="D190" s="44"/>
      <c r="E190" s="41"/>
      <c r="F190" s="77"/>
      <c r="G190" s="77"/>
    </row>
    <row r="191" spans="1:7" ht="12.75">
      <c r="A191" s="41"/>
      <c r="B191" s="42"/>
      <c r="C191" s="43"/>
      <c r="D191" s="44"/>
      <c r="E191" s="41"/>
      <c r="F191" s="77"/>
      <c r="G191" s="77"/>
    </row>
    <row r="192" spans="1:7" ht="12.75">
      <c r="A192" s="41"/>
      <c r="B192" s="42"/>
      <c r="C192" s="43"/>
      <c r="D192" s="44"/>
      <c r="E192" s="41"/>
      <c r="F192" s="77"/>
      <c r="G192" s="77"/>
    </row>
    <row r="193" spans="1:7" ht="12.75">
      <c r="A193" s="41"/>
      <c r="B193" s="42"/>
      <c r="C193" s="43"/>
      <c r="D193" s="44"/>
      <c r="E193" s="41"/>
      <c r="F193" s="77"/>
      <c r="G193" s="77"/>
    </row>
    <row r="194" spans="1:7" ht="12.75">
      <c r="A194" s="41"/>
      <c r="B194" s="42"/>
      <c r="C194" s="43"/>
      <c r="D194" s="44"/>
      <c r="E194" s="41"/>
      <c r="F194" s="77"/>
      <c r="G194" s="77"/>
    </row>
    <row r="195" spans="1:7" ht="12.75">
      <c r="A195" s="41"/>
      <c r="B195" s="42"/>
      <c r="C195" s="43"/>
      <c r="D195" s="44"/>
      <c r="E195" s="41"/>
      <c r="F195" s="77"/>
      <c r="G195" s="77"/>
    </row>
    <row r="196" spans="1:7" ht="12.75">
      <c r="A196" s="41"/>
      <c r="B196" s="42"/>
      <c r="C196" s="43"/>
      <c r="D196" s="44"/>
      <c r="E196" s="41"/>
      <c r="F196" s="77"/>
      <c r="G196" s="77"/>
    </row>
    <row r="197" spans="1:7" ht="12.75">
      <c r="A197" s="41"/>
      <c r="B197" s="42"/>
      <c r="C197" s="43"/>
      <c r="D197" s="44"/>
      <c r="E197" s="41"/>
      <c r="F197" s="77"/>
      <c r="G197" s="77"/>
    </row>
    <row r="198" spans="1:7" ht="12.75">
      <c r="A198" s="41"/>
      <c r="B198" s="42"/>
      <c r="C198" s="43"/>
      <c r="D198" s="44"/>
      <c r="E198" s="41"/>
      <c r="F198" s="77"/>
      <c r="G198" s="77"/>
    </row>
    <row r="199" spans="1:7" ht="12.75">
      <c r="A199" s="41"/>
      <c r="B199" s="42"/>
      <c r="C199" s="43"/>
      <c r="D199" s="44"/>
      <c r="E199" s="41"/>
      <c r="F199" s="77"/>
      <c r="G199" s="77"/>
    </row>
    <row r="200" spans="1:7" ht="12.75">
      <c r="A200" s="41"/>
      <c r="B200" s="42"/>
      <c r="C200" s="43"/>
      <c r="D200" s="44"/>
      <c r="E200" s="41"/>
      <c r="F200" s="77"/>
      <c r="G200" s="77"/>
    </row>
    <row r="201" spans="1:7" ht="12.75">
      <c r="A201" s="41"/>
      <c r="B201" s="42"/>
      <c r="C201" s="43"/>
      <c r="D201" s="44"/>
      <c r="E201" s="41"/>
      <c r="F201" s="77"/>
      <c r="G201" s="77"/>
    </row>
    <row r="202" spans="1:7" ht="12.75">
      <c r="A202" s="41"/>
      <c r="B202" s="42"/>
      <c r="C202" s="43"/>
      <c r="D202" s="44"/>
      <c r="E202" s="41"/>
      <c r="F202" s="77"/>
      <c r="G202" s="77"/>
    </row>
    <row r="203" spans="1:7" ht="12.75">
      <c r="A203" s="41"/>
      <c r="B203" s="42"/>
      <c r="C203" s="43"/>
      <c r="D203" s="44"/>
      <c r="E203" s="41"/>
      <c r="F203" s="77"/>
      <c r="G203" s="77"/>
    </row>
    <row r="204" spans="1:7" ht="12.75">
      <c r="A204" s="41"/>
      <c r="B204" s="42"/>
      <c r="C204" s="43"/>
      <c r="D204" s="44"/>
      <c r="E204" s="41"/>
      <c r="F204" s="77"/>
      <c r="G204" s="77"/>
    </row>
    <row r="205" spans="1:7" ht="12.75">
      <c r="A205" s="41"/>
      <c r="B205" s="42"/>
      <c r="C205" s="43"/>
      <c r="D205" s="44"/>
      <c r="E205" s="41"/>
      <c r="F205" s="77"/>
      <c r="G205" s="77"/>
    </row>
    <row r="206" spans="1:7" ht="12.75">
      <c r="A206" s="41"/>
      <c r="B206" s="42"/>
      <c r="C206" s="43"/>
      <c r="D206" s="44"/>
      <c r="E206" s="41"/>
      <c r="F206" s="77"/>
      <c r="G206" s="77"/>
    </row>
    <row r="207" spans="1:7" ht="12.75">
      <c r="A207" s="41"/>
      <c r="B207" s="42"/>
      <c r="C207" s="43"/>
      <c r="D207" s="44"/>
      <c r="E207" s="41"/>
      <c r="F207" s="77"/>
      <c r="G207" s="77"/>
    </row>
    <row r="208" spans="1:7" ht="12.75">
      <c r="A208" s="41"/>
      <c r="B208" s="42"/>
      <c r="C208" s="43"/>
      <c r="D208" s="44"/>
      <c r="E208" s="41"/>
      <c r="F208" s="77"/>
      <c r="G208" s="77"/>
    </row>
    <row r="209" spans="1:7" ht="12.75">
      <c r="A209" s="41"/>
      <c r="B209" s="42"/>
      <c r="C209" s="43"/>
      <c r="D209" s="44"/>
      <c r="E209" s="41"/>
      <c r="F209" s="77"/>
      <c r="G209" s="77"/>
    </row>
    <row r="210" spans="1:7" ht="12.75">
      <c r="A210" s="41"/>
      <c r="B210" s="42"/>
      <c r="C210" s="43"/>
      <c r="D210" s="44"/>
      <c r="E210" s="41"/>
      <c r="F210" s="77"/>
      <c r="G210" s="77"/>
    </row>
    <row r="211" spans="1:7" ht="12.75">
      <c r="A211" s="41"/>
      <c r="B211" s="42"/>
      <c r="C211" s="43"/>
      <c r="D211" s="44"/>
      <c r="E211" s="41"/>
      <c r="F211" s="77"/>
      <c r="G211" s="77"/>
    </row>
    <row r="212" spans="1:7" ht="12.75">
      <c r="A212" s="41"/>
      <c r="B212" s="42"/>
      <c r="C212" s="43"/>
      <c r="D212" s="44"/>
      <c r="E212" s="41"/>
      <c r="F212" s="77"/>
      <c r="G212" s="77"/>
    </row>
    <row r="213" spans="1:7" ht="12.75">
      <c r="A213" s="41"/>
      <c r="B213" s="42"/>
      <c r="C213" s="43"/>
      <c r="D213" s="44"/>
      <c r="E213" s="41"/>
      <c r="F213" s="77"/>
      <c r="G213" s="77"/>
    </row>
    <row r="214" spans="1:7" ht="12.75">
      <c r="A214" s="41"/>
      <c r="B214" s="45"/>
      <c r="C214" s="46"/>
      <c r="D214" s="47"/>
      <c r="E214" s="48"/>
      <c r="F214" s="77"/>
      <c r="G214" s="77"/>
    </row>
    <row r="215" spans="1:7" ht="12.75">
      <c r="A215" s="49"/>
      <c r="B215" s="50"/>
      <c r="C215" s="43"/>
      <c r="D215" s="44"/>
      <c r="E215" s="41"/>
      <c r="F215" s="77"/>
      <c r="G215" s="77"/>
    </row>
    <row r="216" spans="1:7" ht="12.75">
      <c r="A216" s="41"/>
      <c r="B216" s="51"/>
      <c r="C216" s="51"/>
      <c r="D216" s="52"/>
      <c r="E216" s="53"/>
      <c r="F216" s="77"/>
      <c r="G216" s="77"/>
    </row>
    <row r="217" spans="1:7" ht="12.75">
      <c r="A217" s="41"/>
      <c r="B217" s="42"/>
      <c r="C217" s="43"/>
      <c r="D217" s="44"/>
      <c r="E217" s="41"/>
      <c r="F217" s="77"/>
      <c r="G217" s="77"/>
    </row>
    <row r="218" spans="1:7" ht="12.75">
      <c r="A218" s="41"/>
      <c r="B218" s="42"/>
      <c r="C218" s="43"/>
      <c r="D218" s="44"/>
      <c r="E218" s="41"/>
      <c r="F218" s="77"/>
      <c r="G218" s="77"/>
    </row>
    <row r="219" spans="1:7" ht="12.75">
      <c r="A219" s="41"/>
      <c r="B219" s="42"/>
      <c r="C219" s="43"/>
      <c r="D219" s="44"/>
      <c r="E219" s="41"/>
      <c r="F219" s="77"/>
      <c r="G219" s="77"/>
    </row>
    <row r="220" spans="1:7" ht="12.75">
      <c r="A220" s="41"/>
      <c r="B220" s="42"/>
      <c r="C220" s="43"/>
      <c r="D220" s="44"/>
      <c r="E220" s="41"/>
      <c r="F220" s="77"/>
      <c r="G220" s="77"/>
    </row>
    <row r="221" spans="1:7" ht="12.75">
      <c r="A221" s="41"/>
      <c r="B221" s="42"/>
      <c r="C221" s="43"/>
      <c r="D221" s="44"/>
      <c r="E221" s="41"/>
      <c r="F221" s="77"/>
      <c r="G221" s="77"/>
    </row>
    <row r="222" spans="1:7" ht="12.75">
      <c r="A222" s="41"/>
      <c r="B222" s="42"/>
      <c r="C222" s="43"/>
      <c r="D222" s="44"/>
      <c r="E222" s="41"/>
      <c r="F222" s="77"/>
      <c r="G222" s="77"/>
    </row>
    <row r="223" spans="1:7" ht="12.75">
      <c r="A223" s="41"/>
      <c r="B223" s="42"/>
      <c r="C223" s="43"/>
      <c r="D223" s="44"/>
      <c r="E223" s="41"/>
      <c r="F223" s="77"/>
      <c r="G223" s="77"/>
    </row>
    <row r="224" spans="1:7" ht="12.75">
      <c r="A224" s="41"/>
      <c r="B224" s="42"/>
      <c r="C224" s="43"/>
      <c r="D224" s="44"/>
      <c r="E224" s="41"/>
      <c r="F224" s="77"/>
      <c r="G224" s="77"/>
    </row>
    <row r="225" spans="1:7" ht="12.75">
      <c r="A225" s="41"/>
      <c r="B225" s="42"/>
      <c r="C225" s="43"/>
      <c r="D225" s="44"/>
      <c r="E225" s="41"/>
      <c r="F225" s="77"/>
      <c r="G225" s="77"/>
    </row>
    <row r="226" spans="1:7" ht="12.75">
      <c r="A226" s="41"/>
      <c r="B226" s="42"/>
      <c r="C226" s="43"/>
      <c r="D226" s="44"/>
      <c r="E226" s="41"/>
      <c r="F226" s="77"/>
      <c r="G226" s="77"/>
    </row>
    <row r="227" spans="1:7" ht="12.75">
      <c r="A227" s="41"/>
      <c r="B227" s="42"/>
      <c r="C227" s="43"/>
      <c r="D227" s="44"/>
      <c r="E227" s="41"/>
      <c r="F227" s="77"/>
      <c r="G227" s="77"/>
    </row>
    <row r="228" spans="1:7" ht="12.75">
      <c r="A228" s="41"/>
      <c r="B228" s="42"/>
      <c r="C228" s="43"/>
      <c r="D228" s="44"/>
      <c r="E228" s="41"/>
      <c r="F228" s="77"/>
      <c r="G228" s="77"/>
    </row>
    <row r="229" spans="1:7" ht="12.75">
      <c r="A229" s="41"/>
      <c r="B229" s="42"/>
      <c r="C229" s="43"/>
      <c r="D229" s="44"/>
      <c r="E229" s="41"/>
      <c r="F229" s="77"/>
      <c r="G229" s="77"/>
    </row>
    <row r="230" spans="1:7" ht="13.5" thickBot="1">
      <c r="A230" s="48"/>
      <c r="B230" s="45"/>
      <c r="C230" s="46"/>
      <c r="D230" s="47"/>
      <c r="E230" s="48"/>
      <c r="F230" s="77"/>
      <c r="G230" s="77"/>
    </row>
    <row r="231" spans="1:7" ht="13.5" thickBot="1">
      <c r="A231" s="8"/>
      <c r="B231" s="9" t="s">
        <v>32</v>
      </c>
      <c r="C231" s="11"/>
      <c r="D231" s="218">
        <f>SUM(D179:D230)</f>
        <v>0</v>
      </c>
      <c r="E231" s="6"/>
      <c r="F231" s="77"/>
      <c r="G231" s="77"/>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Doe</dc:creator>
  <cp:keywords/>
  <dc:description/>
  <cp:lastModifiedBy>John Doe</cp:lastModifiedBy>
  <cp:lastPrinted>2001-06-16T18:50:29Z</cp:lastPrinted>
  <dcterms:created xsi:type="dcterms:W3CDTF">2000-12-24T21:05:05Z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